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ollecte\01- Collecte\08- Dépôts sauvages\"/>
    </mc:Choice>
  </mc:AlternateContent>
  <xr:revisionPtr revIDLastSave="0" documentId="13_ncr:1_{3F2666C7-0892-4FFF-920A-F6C1C5A5270C}" xr6:coauthVersionLast="47" xr6:coauthVersionMax="47" xr10:uidLastSave="{00000000-0000-0000-0000-000000000000}"/>
  <bookViews>
    <workbookView xWindow="-108" yWindow="-108" windowWidth="23256" windowHeight="12576" xr2:uid="{EB3BBB2E-5220-4496-9D69-7232854420F1}"/>
  </bookViews>
  <sheets>
    <sheet name="Synthèse financière 03-12-202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5" l="1"/>
  <c r="B25" i="5"/>
  <c r="B30" i="5"/>
  <c r="B35" i="5" l="1"/>
  <c r="B28" i="5"/>
  <c r="B26" i="5"/>
  <c r="B21" i="5"/>
  <c r="B19" i="5"/>
  <c r="B12" i="5"/>
  <c r="B8" i="5" l="1"/>
  <c r="B36" i="5" s="1"/>
  <c r="B40" i="5" l="1"/>
</calcChain>
</file>

<file path=xl/sharedStrings.xml><?xml version="1.0" encoding="utf-8"?>
<sst xmlns="http://schemas.openxmlformats.org/spreadsheetml/2006/main" count="52" uniqueCount="46">
  <si>
    <t>FRAIS DE PERSONNEL</t>
  </si>
  <si>
    <t>FRAIS DE STRUCTURE</t>
  </si>
  <si>
    <t>* : A noter que le montant de la facture peut varier du montant du devis initial selon les tonnages rééllement collectés et traités</t>
  </si>
  <si>
    <t>**: montant restant estimatif car comprenant une part de devis qui feront l'objet de factures ajustées aux tonnages réellement collectés et traités</t>
  </si>
  <si>
    <t>Estimation comprenant la finalisation du CP (Factures d'octobre et novembre 2025) ainsi qu'une estimation des OS jusqu'à la fin 2025 (moyenne du montant OS réalisées avant le 10/10/2025 x 3 mois restants + forfait amiante pour 10 interventions max/mensuel). Cette estimation reste une hypothèse. Le montant alloué reste difficile à évaluer au vu du faible recul de la prestation, de l'absence d'historique, de la récurrence, du volume et de la nature des dépots... soumis à validation de la CARPF</t>
  </si>
  <si>
    <t>BESOIN PREVISIONNEL POUR ASSURER LA PRESTATION 
--&gt; 10 octobre 2025 à fin déc 2025</t>
  </si>
  <si>
    <t>TOTAL MANQUANT TTC</t>
  </si>
  <si>
    <t xml:space="preserve">BUDGET COMPLEMENTAIRE - DM 16/10/25 </t>
  </si>
  <si>
    <t>MONTANT DISPONIBLE POUR LA PRESTATION DE COLLECTE ET DE TRAITEMENT (TTC)</t>
  </si>
  <si>
    <t>MONTANT DISPONIBLE A DATE**</t>
  </si>
  <si>
    <t>BILAN FINANCIER TTC
A DATE DU 03-12-2025</t>
  </si>
  <si>
    <t>REALISE ET VALIDE AU 03/12/2025 - EXERCICE 2025</t>
  </si>
  <si>
    <t>MONTANT TOTAL REALISE + EN ATTENTE AU 03/12/2025</t>
  </si>
  <si>
    <t>TERSEN - MONTANT CP/ MAI JUIN JUILLET AOUT 2025</t>
  </si>
  <si>
    <t>TERSEN- MONTANT CP/ SEPTEMBRE 2025</t>
  </si>
  <si>
    <t>TERSEN - MONTANT CP/ OCTOBRE 2025</t>
  </si>
  <si>
    <t>TERSEN - MONTANT CP/ NOVEMBRE 2025</t>
  </si>
  <si>
    <t>TERSEN - MONTANT CP/ EVACUATION DES TERRES ISDND 2025</t>
  </si>
  <si>
    <t>TERSEN - MONTANT CP/ DECEMBRE 2025</t>
  </si>
  <si>
    <t>TERSEN - MONTANT CP/ 6 POINTS OCTOBRE 2025</t>
  </si>
  <si>
    <t>TERSEN - TOTAL DEVIS 9 OS*</t>
  </si>
  <si>
    <t>TERSEN - TOTAL DEVIS CP* 26 POINTS</t>
  </si>
  <si>
    <t>COMMENTAIRES SIGIDURS:</t>
  </si>
  <si>
    <t>&gt; Facture acceptée en attente dépose CHORUS.</t>
  </si>
  <si>
    <t>&gt; Facture en attente réalisation et dépose CHORUS (maximum le 09-12-2025 (temps de latence pour l'apparition sur logiciel de finances interne), sinon à passer sur exercice 2026).</t>
  </si>
  <si>
    <t>&gt; Factures acceptées + mandatées.</t>
  </si>
  <si>
    <t>&gt; Facture acceptée + mandatée.</t>
  </si>
  <si>
    <t>&gt; Devis reçu, en attente émission facture.</t>
  </si>
  <si>
    <t>&gt; 87 devis validés par la CARPF jusqu'au 02-12-2025 en attente d'intervention TERSEN et émission des factures.</t>
  </si>
  <si>
    <t>&gt; Ne tient pas compte du montant des devis en attente instructions de la CARPF (4 devis).</t>
  </si>
  <si>
    <t>&gt; 4 devis reçus sur NEOCITY en attente instructions de la CARPF au 03-12-2025 (OS 261, OS 294, OS 300, OS 304).</t>
  </si>
  <si>
    <t>2025 (€) TTC</t>
  </si>
  <si>
    <t>(€) TTC</t>
  </si>
  <si>
    <t>TERSEN - MONTANT OS/ 02 JUIN AU 02 DECEMBRE 2025</t>
  </si>
  <si>
    <r>
      <t xml:space="preserve">&gt; 108 factures acceptées et mandatées ainsi </t>
    </r>
    <r>
      <rPr>
        <sz val="11"/>
        <color rgb="FFFF0000"/>
        <rFont val="Aptos Narrow"/>
        <family val="2"/>
        <scheme val="minor"/>
      </rPr>
      <t>que 46 factures acceptées en attente dépose CHORUS.</t>
    </r>
  </si>
  <si>
    <t>EN ATTENTE D'INTERVENTION AU 03/12/2025 + AVENANT N°2 - NOUVEAUX PRIX AMIANTE - (JANVIER 2026)</t>
  </si>
  <si>
    <t>BUDGET INITIAL - MAI 2025</t>
  </si>
  <si>
    <r>
      <t xml:space="preserve">TERSEN - TOTAL DEVIS OS* VALIDES CARPF SUR NEOCITY </t>
    </r>
    <r>
      <rPr>
        <b/>
        <sz val="10"/>
        <color rgb="FFFF0000"/>
        <rFont val="Aptos Narrow"/>
        <family val="2"/>
        <scheme val="minor"/>
      </rPr>
      <t>AU 02-12-2025</t>
    </r>
  </si>
  <si>
    <r>
      <t xml:space="preserve">TERSEN - TOTAL DEVIS OS* EN ATTENTE INSTRUCTIONS CARPF </t>
    </r>
    <r>
      <rPr>
        <b/>
        <sz val="10"/>
        <color rgb="FFFF0000"/>
        <rFont val="Aptos Narrow"/>
        <family val="2"/>
        <scheme val="minor"/>
      </rPr>
      <t>AU 03-12-2025</t>
    </r>
  </si>
  <si>
    <t>&gt;   PHASE COUP DE PROPRE HORS AMIANTE:</t>
  </si>
  <si>
    <t>&gt; PHASE COUP DE PROPRE AMIANTE (PRIX DU BPU INITIAL):</t>
  </si>
  <si>
    <t>&gt; PHASE ORDRES DE SERVICE HORS AMIANTE:</t>
  </si>
  <si>
    <t>&gt; PHASE COUP DE PROPRE AMIANTE - NOUVEAUX PRIX AVENANT N°2:</t>
  </si>
  <si>
    <t>&gt; PHASE ORDRES DE SERVICE AMIANTE - NOUVEAUX PRIX AVENANT N°2:</t>
  </si>
  <si>
    <t>ISODIAG - DIAGNOSTIQUE ET PRELEVEMENTS AMIANTE (COUP DE PROPRE)</t>
  </si>
  <si>
    <t>&gt; Devis reçu, en attente émission facture/ Pour information, à date il a été recensé un total de 19 OS avec de la suspicion d'amiante (en attente retour des résultats d'analyse et prélèvements) --&gt; incluant les 9 OS déjà avérées.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</si>
</sst>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rgb="FF00B050"/>
      <name val="Times New Roman"/>
      <family val="1"/>
    </font>
    <font>
      <sz val="10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i/>
      <sz val="9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9" tint="-0.249977111117893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u/>
      <sz val="14"/>
      <color theme="3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rgb="FFFF000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7" fillId="2" borderId="1" xfId="0" applyNumberFormat="1" applyFont="1" applyFill="1" applyBorder="1" applyAlignment="1">
      <alignment horizontal="center" vertical="center" wrapText="1"/>
    </xf>
    <xf numFmtId="164" fontId="7" fillId="4" borderId="3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>
      <alignment horizontal="center" vertical="center" wrapText="1"/>
    </xf>
    <xf numFmtId="164" fontId="7" fillId="5" borderId="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164" fontId="7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2" borderId="9" xfId="0" applyFont="1" applyFill="1" applyBorder="1" applyAlignment="1">
      <alignment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vertical="center" wrapText="1"/>
    </xf>
    <xf numFmtId="0" fontId="0" fillId="7" borderId="10" xfId="0" applyFill="1" applyBorder="1" applyAlignment="1">
      <alignment horizontal="center" vertical="center" wrapText="1"/>
    </xf>
    <xf numFmtId="0" fontId="11" fillId="0" borderId="9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7" fillId="5" borderId="11" xfId="0" applyFont="1" applyFill="1" applyBorder="1" applyAlignment="1">
      <alignment vertical="center" wrapText="1"/>
    </xf>
    <xf numFmtId="0" fontId="0" fillId="7" borderId="10" xfId="0" applyFill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164" fontId="11" fillId="0" borderId="13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left" vertical="center" wrapText="1"/>
    </xf>
    <xf numFmtId="0" fontId="1" fillId="0" borderId="15" xfId="0" applyFont="1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164" fontId="9" fillId="2" borderId="13" xfId="0" applyNumberFormat="1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center" wrapText="1"/>
    </xf>
    <xf numFmtId="0" fontId="9" fillId="2" borderId="12" xfId="0" applyFont="1" applyFill="1" applyBorder="1" applyAlignment="1">
      <alignment wrapText="1"/>
    </xf>
    <xf numFmtId="0" fontId="0" fillId="6" borderId="0" xfId="0" applyFill="1"/>
    <xf numFmtId="0" fontId="2" fillId="6" borderId="0" xfId="0" applyFont="1" applyFill="1" applyAlignment="1">
      <alignment vertical="center" wrapText="1"/>
    </xf>
    <xf numFmtId="164" fontId="2" fillId="6" borderId="0" xfId="0" applyNumberFormat="1" applyFont="1" applyFill="1" applyAlignment="1">
      <alignment horizontal="center" vertical="center" wrapText="1"/>
    </xf>
    <xf numFmtId="0" fontId="10" fillId="6" borderId="0" xfId="0" applyFont="1" applyFill="1"/>
    <xf numFmtId="0" fontId="0" fillId="6" borderId="0" xfId="0" applyFill="1" applyAlignment="1">
      <alignment wrapText="1"/>
    </xf>
    <xf numFmtId="0" fontId="4" fillId="6" borderId="1" xfId="0" applyFont="1" applyFill="1" applyBorder="1" applyAlignment="1">
      <alignment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6" fillId="6" borderId="0" xfId="0" applyFont="1" applyFill="1"/>
    <xf numFmtId="0" fontId="0" fillId="6" borderId="0" xfId="0" applyFill="1" applyAlignment="1">
      <alignment vertical="center" wrapText="1"/>
    </xf>
    <xf numFmtId="8" fontId="0" fillId="6" borderId="0" xfId="0" applyNumberFormat="1" applyFill="1" applyAlignment="1">
      <alignment horizontal="center" vertical="center" wrapText="1"/>
    </xf>
    <xf numFmtId="0" fontId="0" fillId="6" borderId="0" xfId="0" applyFill="1" applyAlignment="1">
      <alignment horizontal="left" vertical="center" wrapText="1"/>
    </xf>
    <xf numFmtId="0" fontId="11" fillId="6" borderId="0" xfId="0" applyFont="1" applyFill="1" applyAlignment="1">
      <alignment horizontal="left" vertical="center" wrapText="1"/>
    </xf>
    <xf numFmtId="164" fontId="11" fillId="6" borderId="0" xfId="0" applyNumberFormat="1" applyFont="1" applyFill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11" fillId="0" borderId="12" xfId="0" applyFont="1" applyBorder="1" applyAlignment="1">
      <alignment vertical="center" wrapText="1"/>
    </xf>
    <xf numFmtId="8" fontId="11" fillId="0" borderId="13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5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1BE6-429C-4081-A191-ED3316394D9A}">
  <dimension ref="A1:E47"/>
  <sheetViews>
    <sheetView tabSelected="1" workbookViewId="0">
      <pane ySplit="1" topLeftCell="A23" activePane="bottomLeft" state="frozen"/>
      <selection pane="bottomLeft" activeCell="A31" sqref="A31"/>
    </sheetView>
  </sheetViews>
  <sheetFormatPr baseColWidth="10" defaultRowHeight="14.4" x14ac:dyDescent="0.3"/>
  <cols>
    <col min="1" max="1" width="79.44140625" customWidth="1"/>
    <col min="2" max="2" width="24.88671875" customWidth="1"/>
    <col min="3" max="3" width="75.6640625" customWidth="1"/>
    <col min="4" max="4" width="15.109375" customWidth="1"/>
  </cols>
  <sheetData>
    <row r="1" spans="1:5" ht="56.25" customHeight="1" thickBot="1" x14ac:dyDescent="0.35">
      <c r="A1" s="56" t="s">
        <v>10</v>
      </c>
      <c r="B1" s="57"/>
      <c r="C1" s="34"/>
      <c r="D1" s="34"/>
      <c r="E1" s="34"/>
    </row>
    <row r="2" spans="1:5" x14ac:dyDescent="0.3">
      <c r="A2" s="5"/>
      <c r="B2" s="6" t="s">
        <v>31</v>
      </c>
      <c r="C2" s="34"/>
      <c r="D2" s="34"/>
      <c r="E2" s="34"/>
    </row>
    <row r="3" spans="1:5" x14ac:dyDescent="0.3">
      <c r="A3" s="7" t="s">
        <v>36</v>
      </c>
      <c r="B3" s="8">
        <v>600000</v>
      </c>
      <c r="C3" s="34"/>
      <c r="D3" s="34"/>
      <c r="E3" s="34"/>
    </row>
    <row r="4" spans="1:5" x14ac:dyDescent="0.3">
      <c r="A4" s="7" t="s">
        <v>0</v>
      </c>
      <c r="B4" s="8">
        <v>32000</v>
      </c>
      <c r="C4" s="34"/>
      <c r="D4" s="34"/>
      <c r="E4" s="34"/>
    </row>
    <row r="5" spans="1:5" x14ac:dyDescent="0.3">
      <c r="A5" s="7" t="s">
        <v>1</v>
      </c>
      <c r="B5" s="8">
        <v>6400</v>
      </c>
      <c r="C5" s="34"/>
      <c r="D5" s="34"/>
      <c r="E5" s="34"/>
    </row>
    <row r="6" spans="1:5" x14ac:dyDescent="0.3">
      <c r="A6" s="7" t="s">
        <v>44</v>
      </c>
      <c r="B6" s="8">
        <v>40795.42</v>
      </c>
      <c r="C6" s="34"/>
      <c r="D6" s="34"/>
      <c r="E6" s="34"/>
    </row>
    <row r="7" spans="1:5" x14ac:dyDescent="0.3">
      <c r="A7" s="7" t="s">
        <v>7</v>
      </c>
      <c r="B7" s="8">
        <v>650000</v>
      </c>
      <c r="C7" s="34"/>
      <c r="D7" s="34"/>
      <c r="E7" s="34"/>
    </row>
    <row r="8" spans="1:5" x14ac:dyDescent="0.3">
      <c r="A8" s="9" t="s">
        <v>8</v>
      </c>
      <c r="B8" s="10">
        <f>B3-B4-B5-B6+B7</f>
        <v>1170804.58</v>
      </c>
      <c r="C8" s="34"/>
      <c r="D8" s="34"/>
      <c r="E8" s="34"/>
    </row>
    <row r="9" spans="1:5" ht="15" thickBot="1" x14ac:dyDescent="0.35">
      <c r="A9" s="35"/>
      <c r="B9" s="36"/>
      <c r="C9" s="34"/>
      <c r="D9" s="34"/>
      <c r="E9" s="34"/>
    </row>
    <row r="10" spans="1:5" ht="22.5" customHeight="1" x14ac:dyDescent="0.3">
      <c r="A10" s="12"/>
      <c r="B10" s="13" t="s">
        <v>32</v>
      </c>
      <c r="C10" s="14" t="s">
        <v>22</v>
      </c>
      <c r="D10" s="34"/>
      <c r="E10" s="34"/>
    </row>
    <row r="11" spans="1:5" x14ac:dyDescent="0.3">
      <c r="A11" s="15" t="s">
        <v>11</v>
      </c>
      <c r="B11" s="1">
        <f>SUM(B12+B19+B21)</f>
        <v>1095117.21</v>
      </c>
      <c r="C11" s="16"/>
      <c r="D11" s="34"/>
      <c r="E11" s="34"/>
    </row>
    <row r="12" spans="1:5" x14ac:dyDescent="0.3">
      <c r="A12" s="17" t="s">
        <v>39</v>
      </c>
      <c r="B12" s="2">
        <f>SUM(B13:B18)</f>
        <v>835537.34</v>
      </c>
      <c r="C12" s="18"/>
      <c r="D12" s="34"/>
      <c r="E12" s="34"/>
    </row>
    <row r="13" spans="1:5" x14ac:dyDescent="0.3">
      <c r="A13" s="19" t="s">
        <v>13</v>
      </c>
      <c r="B13" s="3">
        <v>348140.63</v>
      </c>
      <c r="C13" s="20" t="s">
        <v>25</v>
      </c>
      <c r="D13" s="37"/>
      <c r="E13" s="34"/>
    </row>
    <row r="14" spans="1:5" x14ac:dyDescent="0.3">
      <c r="A14" s="19" t="s">
        <v>14</v>
      </c>
      <c r="B14" s="3">
        <v>122778.11</v>
      </c>
      <c r="C14" s="20" t="s">
        <v>26</v>
      </c>
      <c r="D14" s="37"/>
      <c r="E14" s="34"/>
    </row>
    <row r="15" spans="1:5" x14ac:dyDescent="0.3">
      <c r="A15" s="19" t="s">
        <v>15</v>
      </c>
      <c r="B15" s="3">
        <v>162328.98000000001</v>
      </c>
      <c r="C15" s="20" t="s">
        <v>26</v>
      </c>
      <c r="D15" s="37"/>
      <c r="E15" s="34"/>
    </row>
    <row r="16" spans="1:5" x14ac:dyDescent="0.3">
      <c r="A16" s="19" t="s">
        <v>16</v>
      </c>
      <c r="B16" s="3">
        <v>146769.01999999999</v>
      </c>
      <c r="C16" s="20" t="s">
        <v>23</v>
      </c>
      <c r="D16" s="34"/>
      <c r="E16" s="34"/>
    </row>
    <row r="17" spans="1:5" x14ac:dyDescent="0.3">
      <c r="A17" s="19" t="s">
        <v>17</v>
      </c>
      <c r="B17" s="3">
        <v>55520.6</v>
      </c>
      <c r="C17" s="20" t="s">
        <v>23</v>
      </c>
      <c r="D17" s="34"/>
      <c r="E17" s="34"/>
    </row>
    <row r="18" spans="1:5" ht="26.4" customHeight="1" x14ac:dyDescent="0.3">
      <c r="A18" s="21" t="s">
        <v>18</v>
      </c>
      <c r="B18" s="3"/>
      <c r="C18" s="22" t="s">
        <v>24</v>
      </c>
      <c r="D18" s="34"/>
      <c r="E18" s="34"/>
    </row>
    <row r="19" spans="1:5" x14ac:dyDescent="0.3">
      <c r="A19" s="23" t="s">
        <v>40</v>
      </c>
      <c r="B19" s="4">
        <f>SUM(B20)</f>
        <v>26699.93</v>
      </c>
      <c r="C19" s="24"/>
      <c r="D19" s="34"/>
      <c r="E19" s="34"/>
    </row>
    <row r="20" spans="1:5" x14ac:dyDescent="0.3">
      <c r="A20" s="19" t="s">
        <v>19</v>
      </c>
      <c r="B20" s="3">
        <v>26699.93</v>
      </c>
      <c r="C20" s="20" t="s">
        <v>23</v>
      </c>
      <c r="D20" s="34"/>
      <c r="E20" s="34"/>
    </row>
    <row r="21" spans="1:5" x14ac:dyDescent="0.3">
      <c r="A21" s="17" t="s">
        <v>41</v>
      </c>
      <c r="B21" s="2">
        <f>SUM(B22)</f>
        <v>232879.94</v>
      </c>
      <c r="C21" s="24"/>
      <c r="D21" s="34"/>
      <c r="E21" s="34"/>
    </row>
    <row r="22" spans="1:5" ht="29.4" thickBot="1" x14ac:dyDescent="0.35">
      <c r="A22" s="25" t="s">
        <v>33</v>
      </c>
      <c r="B22" s="26">
        <v>232879.94</v>
      </c>
      <c r="C22" s="27" t="s">
        <v>34</v>
      </c>
      <c r="D22" s="34"/>
      <c r="E22" s="34"/>
    </row>
    <row r="23" spans="1:5" ht="15" thickBot="1" x14ac:dyDescent="0.35">
      <c r="A23" s="46"/>
      <c r="B23" s="47"/>
      <c r="C23" s="45"/>
      <c r="D23" s="34"/>
      <c r="E23" s="34"/>
    </row>
    <row r="24" spans="1:5" ht="22.5" customHeight="1" x14ac:dyDescent="0.3">
      <c r="A24" s="28"/>
      <c r="B24" s="13" t="s">
        <v>32</v>
      </c>
      <c r="C24" s="29"/>
      <c r="D24" s="34"/>
      <c r="E24" s="34"/>
    </row>
    <row r="25" spans="1:5" ht="27.6" customHeight="1" x14ac:dyDescent="0.3">
      <c r="A25" s="15" t="s">
        <v>35</v>
      </c>
      <c r="B25" s="1">
        <f>SUM(B26+B28+B30)</f>
        <v>366784.32</v>
      </c>
      <c r="C25" s="24"/>
      <c r="D25" s="34"/>
      <c r="E25" s="34"/>
    </row>
    <row r="26" spans="1:5" ht="20.399999999999999" customHeight="1" x14ac:dyDescent="0.3">
      <c r="A26" s="48" t="s">
        <v>42</v>
      </c>
      <c r="B26" s="49">
        <f>SUM(B27)</f>
        <v>124981.99</v>
      </c>
      <c r="C26" s="24"/>
      <c r="D26" s="34"/>
      <c r="E26" s="34"/>
    </row>
    <row r="27" spans="1:5" ht="22.5" customHeight="1" x14ac:dyDescent="0.3">
      <c r="A27" s="19" t="s">
        <v>21</v>
      </c>
      <c r="B27" s="3">
        <v>124981.99</v>
      </c>
      <c r="C27" s="20" t="s">
        <v>27</v>
      </c>
      <c r="D27" s="34"/>
      <c r="E27" s="34"/>
    </row>
    <row r="28" spans="1:5" ht="22.5" customHeight="1" x14ac:dyDescent="0.3">
      <c r="A28" s="48" t="s">
        <v>43</v>
      </c>
      <c r="B28" s="49">
        <f>SUM(B29)</f>
        <v>107285.63</v>
      </c>
      <c r="C28" s="24"/>
      <c r="D28" s="34"/>
      <c r="E28" s="34"/>
    </row>
    <row r="29" spans="1:5" ht="48" customHeight="1" x14ac:dyDescent="0.3">
      <c r="A29" s="19" t="s">
        <v>20</v>
      </c>
      <c r="B29" s="3">
        <v>107285.63</v>
      </c>
      <c r="C29" s="20" t="s">
        <v>45</v>
      </c>
      <c r="D29" s="34"/>
      <c r="E29" s="34"/>
    </row>
    <row r="30" spans="1:5" ht="22.5" customHeight="1" x14ac:dyDescent="0.3">
      <c r="A30" s="50" t="s">
        <v>41</v>
      </c>
      <c r="B30" s="51">
        <f>SUM(B31+B32)</f>
        <v>134516.70000000001</v>
      </c>
      <c r="C30" s="24"/>
      <c r="D30" s="34"/>
      <c r="E30" s="34"/>
    </row>
    <row r="31" spans="1:5" ht="28.8" customHeight="1" x14ac:dyDescent="0.3">
      <c r="A31" s="19" t="s">
        <v>37</v>
      </c>
      <c r="B31" s="3">
        <v>128663.56</v>
      </c>
      <c r="C31" s="22" t="s">
        <v>28</v>
      </c>
      <c r="D31" s="34"/>
      <c r="E31" s="34"/>
    </row>
    <row r="32" spans="1:5" ht="31.8" customHeight="1" thickBot="1" x14ac:dyDescent="0.35">
      <c r="A32" s="53" t="s">
        <v>38</v>
      </c>
      <c r="B32" s="54">
        <v>5853.14</v>
      </c>
      <c r="C32" s="55" t="s">
        <v>30</v>
      </c>
      <c r="D32" s="34"/>
      <c r="E32" s="34"/>
    </row>
    <row r="33" spans="1:5" ht="18" customHeight="1" thickBot="1" x14ac:dyDescent="0.35">
      <c r="A33" s="43"/>
      <c r="B33" s="44"/>
      <c r="C33" s="45"/>
      <c r="D33" s="34"/>
      <c r="E33" s="34"/>
    </row>
    <row r="34" spans="1:5" x14ac:dyDescent="0.3">
      <c r="A34" s="52"/>
      <c r="B34" s="13" t="s">
        <v>32</v>
      </c>
      <c r="C34" s="30"/>
      <c r="D34" s="34"/>
      <c r="E34" s="34"/>
    </row>
    <row r="35" spans="1:5" x14ac:dyDescent="0.3">
      <c r="A35" s="32" t="s">
        <v>12</v>
      </c>
      <c r="B35" s="11">
        <f>B11+B25</f>
        <v>1461901.53</v>
      </c>
      <c r="C35" s="18"/>
      <c r="D35" s="34"/>
      <c r="E35" s="34"/>
    </row>
    <row r="36" spans="1:5" ht="21.6" customHeight="1" thickBot="1" x14ac:dyDescent="0.35">
      <c r="A36" s="33" t="s">
        <v>9</v>
      </c>
      <c r="B36" s="31">
        <f>B8-B11</f>
        <v>75687.370000000112</v>
      </c>
      <c r="C36" s="27" t="s">
        <v>29</v>
      </c>
      <c r="D36" s="34"/>
      <c r="E36" s="34"/>
    </row>
    <row r="37" spans="1:5" x14ac:dyDescent="0.3">
      <c r="A37" s="38"/>
      <c r="B37" s="38"/>
      <c r="C37" s="34"/>
      <c r="D37" s="34"/>
      <c r="E37" s="34"/>
    </row>
    <row r="38" spans="1:5" ht="27.6" hidden="1" x14ac:dyDescent="0.3">
      <c r="A38" s="39" t="s">
        <v>5</v>
      </c>
      <c r="B38" s="40">
        <v>588606.16</v>
      </c>
      <c r="C38" s="34"/>
      <c r="D38" s="34"/>
      <c r="E38" s="34"/>
    </row>
    <row r="39" spans="1:5" hidden="1" x14ac:dyDescent="0.3">
      <c r="A39" s="38"/>
      <c r="B39" s="38"/>
      <c r="C39" s="34"/>
      <c r="D39" s="34"/>
      <c r="E39" s="34"/>
    </row>
    <row r="40" spans="1:5" hidden="1" x14ac:dyDescent="0.3">
      <c r="A40" s="41" t="s">
        <v>6</v>
      </c>
      <c r="B40" s="40">
        <f>B38+2157571.36</f>
        <v>2746177.52</v>
      </c>
      <c r="C40" s="34"/>
      <c r="D40" s="34"/>
      <c r="E40" s="34"/>
    </row>
    <row r="41" spans="1:5" ht="56.4" hidden="1" customHeight="1" x14ac:dyDescent="0.3">
      <c r="A41" s="58" t="s">
        <v>4</v>
      </c>
      <c r="B41" s="59"/>
      <c r="C41" s="34"/>
      <c r="D41" s="34"/>
      <c r="E41" s="34"/>
    </row>
    <row r="42" spans="1:5" x14ac:dyDescent="0.3">
      <c r="A42" s="34"/>
      <c r="B42" s="34"/>
      <c r="C42" s="34"/>
      <c r="D42" s="34"/>
      <c r="E42" s="34"/>
    </row>
    <row r="43" spans="1:5" ht="24.75" customHeight="1" x14ac:dyDescent="0.3">
      <c r="A43" s="42" t="s">
        <v>2</v>
      </c>
      <c r="B43" s="34"/>
      <c r="C43" s="34"/>
      <c r="D43" s="34"/>
      <c r="E43" s="34"/>
    </row>
    <row r="44" spans="1:5" hidden="1" x14ac:dyDescent="0.3">
      <c r="A44" s="42" t="s">
        <v>3</v>
      </c>
      <c r="B44" s="34"/>
      <c r="C44" s="34"/>
      <c r="D44" s="34"/>
      <c r="E44" s="34"/>
    </row>
    <row r="45" spans="1:5" x14ac:dyDescent="0.3">
      <c r="A45" s="34"/>
      <c r="B45" s="34"/>
      <c r="C45" s="34"/>
      <c r="D45" s="34"/>
      <c r="E45" s="34"/>
    </row>
    <row r="46" spans="1:5" x14ac:dyDescent="0.3">
      <c r="A46" s="34"/>
      <c r="B46" s="34"/>
      <c r="C46" s="34"/>
      <c r="D46" s="34"/>
      <c r="E46" s="34"/>
    </row>
    <row r="47" spans="1:5" x14ac:dyDescent="0.3">
      <c r="A47" s="34"/>
      <c r="B47" s="34"/>
      <c r="C47" s="34"/>
    </row>
  </sheetData>
  <mergeCells count="2">
    <mergeCell ref="A1:B1"/>
    <mergeCell ref="A41:B4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Synthèse financière 03-12-2025</vt:lpstr>
    </vt:vector>
  </TitlesOfParts>
  <Company>Sigidurs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PENNORS, Emilie</dc:creator>
  <cp:lastModifiedBy>PENNORS, Emilie</cp:lastModifiedBy>
  <cp:lastPrinted>2025-11-27T14:01:46Z</cp:lastPrinted>
  <dcterms:created xsi:type="dcterms:W3CDTF">2025-10-10T13:38:30Z</dcterms:created>
  <dcterms:modified xsi:type="dcterms:W3CDTF">2025-12-03T16:00:32Z</dcterms:modified>
</cp:coreProperties>
</file>