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19\"/>
    </mc:Choice>
  </mc:AlternateContent>
  <xr:revisionPtr revIDLastSave="0" documentId="13_ncr:1_{80A1256A-99DD-434E-8D9A-8A6B599E1F48}" xr6:coauthVersionLast="47" xr6:coauthVersionMax="47" xr10:uidLastSave="{00000000-0000-0000-0000-000000000000}"/>
  <bookViews>
    <workbookView xWindow="-108" yWindow="-108" windowWidth="23256" windowHeight="12576" xr2:uid="{EB3BBB2E-5220-4496-9D69-7232854420F1}"/>
  </bookViews>
  <sheets>
    <sheet name="SUIVI FINANCIER SIGIDURS 06-05" sheetId="8" r:id="rId1"/>
    <sheet name="DEVIS EN ATT INSTRUCTIONS" sheetId="10" r:id="rId2"/>
    <sheet name="FACTURES EN ATT DEPOT CHORUS" sheetId="9" r:id="rId3"/>
    <sheet name="FACTURES MANDATEES 2026" sheetId="11" r:id="rId4"/>
  </sheets>
  <definedNames>
    <definedName name="_xlnm._FilterDatabase" localSheetId="1" hidden="1">'DEVIS EN ATT INSTRUCTIONS'!$B$3:$G$20</definedName>
    <definedName name="_xlnm._FilterDatabase" localSheetId="2" hidden="1">'FACTURES EN ATT DEPOT CHORUS'!$B$3:$G$88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8" l="1"/>
  <c r="B25" i="8"/>
  <c r="F20" i="10"/>
  <c r="G20" i="10"/>
  <c r="B30" i="8"/>
  <c r="F88" i="9"/>
  <c r="E88" i="9"/>
  <c r="G47" i="11"/>
  <c r="F47" i="11"/>
  <c r="G58" i="11"/>
  <c r="F58" i="11"/>
  <c r="I5" i="9"/>
  <c r="G4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B29" i="8"/>
  <c r="B22" i="8" l="1"/>
  <c r="B32" i="8"/>
  <c r="B35" i="8" s="1"/>
  <c r="B16" i="8"/>
  <c r="B8" i="8" l="1"/>
  <c r="B31" i="8" l="1"/>
  <c r="B26" i="8" l="1"/>
</calcChain>
</file>

<file path=xl/sharedStrings.xml><?xml version="1.0" encoding="utf-8"?>
<sst xmlns="http://schemas.openxmlformats.org/spreadsheetml/2006/main" count="441" uniqueCount="150">
  <si>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</si>
  <si>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</si>
  <si>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</si>
  <si>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</si>
  <si>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</si>
  <si>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</si>
  <si>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</si>
  <si>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</si>
  <si>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</si>
  <si>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</si>
  <si>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</si>
  <si>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</si>
  <si>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</si>
  <si>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</si>
  <si>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</si>
  <si>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</si>
  <si>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</si>
  <si>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</si>
  <si>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Bilan financier à date du 06-05-2026</t>
  </si>
  <si>
    <t>Commune</t>
  </si>
  <si>
    <t>N°OS</t>
  </si>
  <si>
    <t>Date réalisation terrain</t>
  </si>
  <si>
    <t>Montant facture €HT</t>
  </si>
  <si>
    <t>Statut facture</t>
  </si>
  <si>
    <t>MITRY-MORY</t>
  </si>
  <si>
    <t>FONTENAY-EN-PARISIS</t>
  </si>
  <si>
    <t>LOUVRES</t>
  </si>
  <si>
    <t>PUISEUX-EN-France</t>
  </si>
  <si>
    <t>ECOUEN</t>
  </si>
  <si>
    <t>VILLIERS-LE-BEL</t>
  </si>
  <si>
    <t>OTHIS</t>
  </si>
  <si>
    <t>23/10/2025-24/10/2025</t>
  </si>
  <si>
    <t>LE THILLAY</t>
  </si>
  <si>
    <t>MOUSSY-LE-NEUF</t>
  </si>
  <si>
    <t>JUILLY</t>
  </si>
  <si>
    <t>SURVILLIERS</t>
  </si>
  <si>
    <t>CLAYE-SOUILLY</t>
  </si>
  <si>
    <t>VAUDHERLAND</t>
  </si>
  <si>
    <t>MOUSSY-LE-VIEUX</t>
  </si>
  <si>
    <t>COMPANS</t>
  </si>
  <si>
    <t>EPIAIS-LES-LOUVRES</t>
  </si>
  <si>
    <t>GONESSE</t>
  </si>
  <si>
    <t>MARLY-LA-VILLE</t>
  </si>
  <si>
    <t>SAINT-WITZ</t>
  </si>
  <si>
    <t>22-23-25/01/2026</t>
  </si>
  <si>
    <t>LONGPERRIER</t>
  </si>
  <si>
    <t>CHENNEVIERES LES LOUVRES</t>
  </si>
  <si>
    <t>EN COURS - AMIANTE</t>
  </si>
  <si>
    <t>EN COURS</t>
  </si>
  <si>
    <t>LE MESNIL-AUBRY</t>
  </si>
  <si>
    <t>BOUQUEVAL</t>
  </si>
  <si>
    <t>STATUT ADMINISTRATIF</t>
  </si>
  <si>
    <t>STATUT INTERVENTION TERRAIN</t>
  </si>
  <si>
    <t>DATE DU SIGNALEMENT</t>
  </si>
  <si>
    <t>COMMUNE</t>
  </si>
  <si>
    <t>NUMERO SIGNALEMENT</t>
  </si>
  <si>
    <t>MONTANT HT € DEVIS</t>
  </si>
  <si>
    <t>MONTANT TTC € DEVIS</t>
  </si>
  <si>
    <t>EN ATTENTE INSTRUCTIONS CARPF</t>
  </si>
  <si>
    <t>FACTURE VALIDEE - AMIANTE - EN ATTENTE DEPOT CHORUS</t>
  </si>
  <si>
    <t>FACTURE VALIDEE EN ATTENTE DEPOT CHORUS</t>
  </si>
  <si>
    <t>FACTURE VALIDEE - ABS DECHETS EN ATTENTE DEPOT CHORUS</t>
  </si>
  <si>
    <t>FACTURE VALIDEE - AMIANTE EN ATTENTE DEPOT CHORUS</t>
  </si>
  <si>
    <t>FACTURE VALIDEE - PRIX 2025 EN ATTENTE DEPOT CHORUS</t>
  </si>
  <si>
    <t>FACTURE VALIDEE - PRIX 2025 - ABS DECHETS EN ATTENTE DEPOT CHORUS</t>
  </si>
  <si>
    <t>FACTURE VALIDEE (diag amiante) EN ATTENTE DEPOT CHORUS</t>
  </si>
  <si>
    <t>Factures prorata 2025</t>
  </si>
  <si>
    <t>Factures 2026</t>
  </si>
  <si>
    <t>TOTAL</t>
  </si>
  <si>
    <t>Montant facture TTC €</t>
  </si>
  <si>
    <t>Devis proposés à la CARPF</t>
  </si>
  <si>
    <t>SUIVI FINANCIER 06-05-2026</t>
  </si>
  <si>
    <t>Au total à mandater</t>
  </si>
  <si>
    <t>Disponible prévisionnel 2026 à date du 06-05-2026</t>
  </si>
  <si>
    <t>Disponible réel 2026 à date du 06-05-2026</t>
  </si>
  <si>
    <t>Inclus les devis en attente d'instructions et les factures en attente de dépôt CHORUS (préalablement validées).</t>
  </si>
  <si>
    <t>Montant des factures - Phase "Ordres de service" (TERSEN) à date du 06-05-2026</t>
  </si>
  <si>
    <t>Montant des devis - Phase "Ordres de service" (TERSEN) à date du 06-05-2026</t>
  </si>
  <si>
    <t>FACTURES VALIDEES PREALABLEMENT EN ATTENTE DEPOT CHORUS POUR MANDATEMENT:</t>
  </si>
  <si>
    <t>EN ATTENTE D'ACCEPTATION OU REFUS DE LA CARPF:</t>
  </si>
  <si>
    <t>Dépenses engagées prévisionnelles 2026 à date du 06-05-2026</t>
  </si>
  <si>
    <t>Réel facturé 2026 à date du 06-05-2026</t>
  </si>
  <si>
    <t>Inclus les factures en attente de dépôt CHORUS.</t>
  </si>
  <si>
    <t>Total cumulé 2025 + 2026 à date du 06-05-2026</t>
  </si>
  <si>
    <t>N°Facture</t>
  </si>
  <si>
    <t>16002RI26000131</t>
  </si>
  <si>
    <t>FACTURE ACCEPTEE + MANDATEE</t>
  </si>
  <si>
    <t>16002RI26000257</t>
  </si>
  <si>
    <t>16002RI26000133</t>
  </si>
  <si>
    <t>16002RI26000130</t>
  </si>
  <si>
    <t>FOSSES</t>
  </si>
  <si>
    <t>16002RI26000132</t>
  </si>
  <si>
    <t>16002RI26000277</t>
  </si>
  <si>
    <t>16002RI26000276</t>
  </si>
  <si>
    <t>16002RI26000275</t>
  </si>
  <si>
    <t>16002RI26000274</t>
  </si>
  <si>
    <t>16002RI26000273</t>
  </si>
  <si>
    <t>16002RI26000272</t>
  </si>
  <si>
    <t>16002RI26000271</t>
  </si>
  <si>
    <t>16002RI26000270</t>
  </si>
  <si>
    <t>16002RI26000269</t>
  </si>
  <si>
    <t>16002RI26000268</t>
  </si>
  <si>
    <t>16002RI26000267</t>
  </si>
  <si>
    <t>16002RI26000289</t>
  </si>
  <si>
    <t>16002RI26000287</t>
  </si>
  <si>
    <t>16002RI26000286</t>
  </si>
  <si>
    <t>16002RI26000285</t>
  </si>
  <si>
    <t>16002RI26000284</t>
  </si>
  <si>
    <t>16002RI26000283</t>
  </si>
  <si>
    <t>FACTURE VALIDEE + MANDATEE (complément de facture)</t>
  </si>
  <si>
    <t>16002RI26000281</t>
  </si>
  <si>
    <t>16002RI26000282</t>
  </si>
  <si>
    <t>16002RI26000280</t>
  </si>
  <si>
    <t>16002RI26000279</t>
  </si>
  <si>
    <t>16002RI26000278</t>
  </si>
  <si>
    <t>16002RI25003055</t>
  </si>
  <si>
    <t>16002RI25003054</t>
  </si>
  <si>
    <t>16002RI25003053</t>
  </si>
  <si>
    <t>16002RI25003052</t>
  </si>
  <si>
    <t>16002RI25003050</t>
  </si>
  <si>
    <t>16002RI25003049</t>
  </si>
  <si>
    <t>16002RI25003048</t>
  </si>
  <si>
    <t>16002RI25003020</t>
  </si>
  <si>
    <t>16002RI25003026</t>
  </si>
  <si>
    <t>ROUVRES</t>
  </si>
  <si>
    <t>16002RI25001937</t>
  </si>
  <si>
    <t>16002RI25001931</t>
  </si>
  <si>
    <t>16002RI25003037</t>
  </si>
  <si>
    <t>16002RI25003038</t>
  </si>
  <si>
    <t>16002RI25003040</t>
  </si>
  <si>
    <t>Période concernée</t>
  </si>
  <si>
    <t>Amiante: oui/ non</t>
  </si>
  <si>
    <t>TIERS</t>
  </si>
  <si>
    <t>Statut facture SIGIDURS CIRIL FINANCES</t>
  </si>
  <si>
    <t>oui</t>
  </si>
  <si>
    <t>TERSEN</t>
  </si>
  <si>
    <t>16002RI25003156</t>
  </si>
  <si>
    <t>validée mandatée exercice 2026</t>
  </si>
  <si>
    <t>16002RI26000260</t>
  </si>
  <si>
    <t>16002RI26000259</t>
  </si>
  <si>
    <t>non</t>
  </si>
  <si>
    <t>16002RI26000102</t>
  </si>
  <si>
    <t>16002RI2600101</t>
  </si>
  <si>
    <t xml:space="preserve">Montant facture TTC € </t>
  </si>
  <si>
    <t>Date mandatement CIRIL</t>
  </si>
  <si>
    <t>COUP DE PROPRE</t>
  </si>
  <si>
    <t>ORDRES DE SERVICES</t>
  </si>
  <si>
    <t xml:space="preserve">OS 2025/ 2026 </t>
  </si>
  <si>
    <t>COÜT PREVISIONNEL EVACUATION TERRES ISDND SUITE TRI PLATEFORME</t>
  </si>
  <si>
    <t>EN ATTENTE AFFILIATION AUX OS CONCERNEES, MONTANT DONNE A TITRE ESTIMATIF PAR TERSEN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</si>
</sst>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000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u/>
      <sz val="9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i/>
      <sz val="9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66FF3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4" fontId="6" fillId="8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14" fontId="6" fillId="10" borderId="1" xfId="0" applyNumberFormat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14" fontId="6" fillId="11" borderId="1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4" fillId="0" borderId="0" xfId="0" applyFont="1"/>
    <xf numFmtId="164" fontId="4" fillId="0" borderId="1" xfId="0" applyNumberFormat="1" applyFont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7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17" fontId="6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14" fontId="6" fillId="10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7" fillId="6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P86"/>
  <sheetViews>
    <sheetView tabSelected="1" zoomScaleNormal="100" workbookViewId="0">
      <selection activeCell="D6" sqref="D6"/>
    </sheetView>
  </sheetViews>
  <sheetFormatPr baseColWidth="10" defaultRowHeight="14.4" x14ac:dyDescent="0.3"/>
  <cols>
    <col min="1" max="1" width="64.88671875" style="19" customWidth="1"/>
    <col min="2" max="2" width="22.109375" customWidth="1"/>
    <col min="4" max="4" width="12.88671875" bestFit="1" customWidth="1"/>
  </cols>
  <sheetData>
    <row r="1" spans="1:42" ht="54.75" customHeight="1" x14ac:dyDescent="0.3">
      <c r="A1" s="105" t="s">
        <v>18</v>
      </c>
      <c r="B1" s="10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3">
      <c r="A2" s="26"/>
      <c r="B2" s="27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3">
      <c r="A3" s="4" t="s">
        <v>10</v>
      </c>
      <c r="B3" s="5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3">
      <c r="A4" s="4" t="s">
        <v>3</v>
      </c>
      <c r="B4" s="5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3">
      <c r="A5" s="4" t="s">
        <v>4</v>
      </c>
      <c r="B5" s="5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3">
      <c r="A6" s="4" t="s">
        <v>5</v>
      </c>
      <c r="B6" s="5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3">
      <c r="A7" s="4" t="s">
        <v>6</v>
      </c>
      <c r="B7" s="5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3">
      <c r="A8" s="7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3">
      <c r="A9" s="32"/>
      <c r="B9" s="33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3">
      <c r="A10" s="8" t="s">
        <v>9</v>
      </c>
      <c r="B10" s="6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3">
      <c r="A11" s="8" t="s">
        <v>11</v>
      </c>
      <c r="B11" s="6">
        <f>B31+B10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3">
      <c r="A12" s="11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3">
      <c r="A13" s="27">
        <v>2025</v>
      </c>
      <c r="B13" s="27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3">
      <c r="A14" s="14" t="s">
        <v>15</v>
      </c>
      <c r="B14" s="15">
        <v>996503.7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3">
      <c r="A15" s="14" t="s">
        <v>16</v>
      </c>
      <c r="B15" s="15">
        <v>244816.22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3">
      <c r="A16" s="39" t="s">
        <v>14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3">
      <c r="B17" s="2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3">
      <c r="A18" s="28">
        <v>2026</v>
      </c>
      <c r="B18" s="29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x14ac:dyDescent="0.3">
      <c r="A19" s="17" t="s">
        <v>17</v>
      </c>
      <c r="B19" s="13">
        <v>307166.7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3">
      <c r="A20" s="10" t="s">
        <v>77</v>
      </c>
      <c r="B20" s="9">
        <v>275163.96000000002</v>
      </c>
      <c r="C20" s="4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28.8" x14ac:dyDescent="0.3">
      <c r="A21" s="10" t="s">
        <v>76</v>
      </c>
      <c r="B21" s="9">
        <v>306775.09999999998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3">
      <c r="A22" s="38" t="s">
        <v>14</v>
      </c>
      <c r="B22" s="6">
        <f>B19+B20+B21</f>
        <v>889105.76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3">
      <c r="A23" s="37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3">
      <c r="A24" s="26"/>
      <c r="B24" s="29" t="s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3">
      <c r="A25" s="35" t="s">
        <v>73</v>
      </c>
      <c r="B25" s="36">
        <f>B11-B19-B20-B21</f>
        <v>540378.90000000026</v>
      </c>
      <c r="C25" s="1" t="s">
        <v>75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3">
      <c r="A26" s="35" t="s">
        <v>74</v>
      </c>
      <c r="B26" s="36">
        <f>B11-B19-B21</f>
        <v>815542.86000000022</v>
      </c>
      <c r="C26" s="1" t="s">
        <v>75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3">
      <c r="A27" s="22"/>
      <c r="B27" s="2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3">
      <c r="A28" s="30"/>
      <c r="B28" s="31" t="s">
        <v>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3">
      <c r="A29" s="20" t="s">
        <v>80</v>
      </c>
      <c r="B29" s="13">
        <f>B19+B20+B21</f>
        <v>889105.76</v>
      </c>
      <c r="C29" s="1" t="s">
        <v>82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3">
      <c r="A30" s="20" t="s">
        <v>81</v>
      </c>
      <c r="B30" s="13">
        <f>B21+B19</f>
        <v>613941.80000000005</v>
      </c>
      <c r="C30" s="1" t="s">
        <v>82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3">
      <c r="A31" s="18" t="s">
        <v>12</v>
      </c>
      <c r="B31" s="25">
        <f>B8-B14-B15</f>
        <v>-70515.33999999988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3">
      <c r="A32" s="18" t="s">
        <v>7</v>
      </c>
      <c r="B32" s="16">
        <f>B14+B15</f>
        <v>1241319.92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3">
      <c r="A33" s="20" t="s">
        <v>8</v>
      </c>
      <c r="B33" s="9">
        <v>307166.7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3">
      <c r="A35" s="34" t="s">
        <v>83</v>
      </c>
      <c r="B35" s="3">
        <f>B32+B30</f>
        <v>1855261.72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3">
      <c r="A36" s="2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3">
      <c r="A37" s="2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3">
      <c r="A38" s="2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3">
      <c r="A39" s="2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3">
      <c r="A40" s="2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3">
      <c r="A41" s="2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3">
      <c r="A42" s="2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3">
      <c r="A43" s="2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3">
      <c r="A44" s="2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3">
      <c r="A45" s="2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3">
      <c r="A46" s="2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3">
      <c r="A47" s="2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3">
      <c r="A48" s="2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3">
      <c r="A49" s="2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3">
      <c r="A50" s="2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3">
      <c r="A51" s="2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3">
      <c r="A52" s="2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3">
      <c r="A53" s="2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3">
      <c r="A54" s="2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3">
      <c r="A55" s="2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3">
      <c r="A56" s="2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3">
      <c r="A57" s="2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3">
      <c r="A58" s="2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3">
      <c r="A59" s="2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3">
      <c r="A60" s="2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3">
      <c r="A61" s="2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3">
      <c r="A62" s="2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3">
      <c r="A63" s="2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3">
      <c r="A64" s="2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3">
      <c r="A65" s="2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3">
      <c r="A66" s="2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3">
      <c r="A67" s="2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3">
      <c r="A68" s="2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3">
      <c r="A69" s="2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3">
      <c r="A70" s="2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3">
      <c r="A71" s="2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3">
      <c r="A72" s="2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3">
      <c r="A73" s="2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3">
      <c r="A74" s="2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3">
      <c r="A75" s="2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3">
      <c r="A76" s="2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3">
      <c r="A77" s="2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3">
      <c r="A78" s="2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3">
      <c r="A79" s="2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3">
      <c r="A80" s="2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3">
      <c r="A81" s="2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3">
      <c r="A82" s="2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3">
      <c r="A83" s="2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3">
      <c r="A84" s="2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3">
      <c r="A85" s="2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3">
      <c r="C86" s="1"/>
      <c r="D86" s="1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47B2-194D-4EC2-9964-E746E8BC24C4}">
  <dimension ref="A1:L21"/>
  <sheetViews>
    <sheetView zoomScale="80" zoomScaleNormal="80" workbookViewId="0">
      <selection activeCell="H25" sqref="H25"/>
    </sheetView>
  </sheetViews>
  <sheetFormatPr baseColWidth="10" defaultRowHeight="14.4" x14ac:dyDescent="0.3"/>
  <cols>
    <col min="2" max="2" width="13.88671875" customWidth="1"/>
    <col min="3" max="3" width="13.44140625" customWidth="1"/>
    <col min="5" max="5" width="13.5546875" customWidth="1"/>
    <col min="8" max="8" width="16.88671875" customWidth="1"/>
    <col min="11" max="11" width="24.6640625" customWidth="1"/>
  </cols>
  <sheetData>
    <row r="1" spans="1:12" ht="18" x14ac:dyDescent="0.3">
      <c r="A1" s="104" t="s">
        <v>71</v>
      </c>
      <c r="B1" s="104"/>
      <c r="C1" s="104"/>
    </row>
    <row r="2" spans="1:12" x14ac:dyDescent="0.3">
      <c r="A2" s="63"/>
      <c r="B2" s="63"/>
      <c r="C2" s="63"/>
      <c r="D2" s="63"/>
      <c r="E2" s="63"/>
      <c r="F2" s="63"/>
      <c r="G2" s="63"/>
      <c r="H2" s="63"/>
      <c r="I2" s="63"/>
      <c r="J2" s="67" t="s">
        <v>79</v>
      </c>
      <c r="K2" s="63"/>
      <c r="L2" s="63"/>
    </row>
    <row r="3" spans="1:12" ht="36" x14ac:dyDescent="0.3">
      <c r="A3" s="63"/>
      <c r="B3" s="57" t="s">
        <v>52</v>
      </c>
      <c r="C3" s="57" t="s">
        <v>53</v>
      </c>
      <c r="D3" s="57" t="s">
        <v>54</v>
      </c>
      <c r="E3" s="57" t="s">
        <v>55</v>
      </c>
      <c r="F3" s="59" t="s">
        <v>56</v>
      </c>
      <c r="G3" s="71" t="s">
        <v>57</v>
      </c>
      <c r="H3" s="57" t="s">
        <v>51</v>
      </c>
      <c r="I3" s="63"/>
      <c r="J3" s="58">
        <v>15</v>
      </c>
      <c r="K3" s="56" t="s">
        <v>70</v>
      </c>
      <c r="L3" s="63"/>
    </row>
    <row r="4" spans="1:12" ht="24" x14ac:dyDescent="0.3">
      <c r="A4" s="63"/>
      <c r="B4" s="60" t="s">
        <v>47</v>
      </c>
      <c r="C4" s="61">
        <v>46090</v>
      </c>
      <c r="D4" s="60" t="s">
        <v>26</v>
      </c>
      <c r="E4" s="62">
        <v>387</v>
      </c>
      <c r="F4" s="47">
        <v>3121.26</v>
      </c>
      <c r="G4" s="47">
        <f t="shared" ref="G4:G18" si="0">F4*1.2</f>
        <v>3745.5120000000002</v>
      </c>
      <c r="H4" s="55" t="s">
        <v>58</v>
      </c>
      <c r="I4" s="63"/>
      <c r="J4" s="63"/>
      <c r="K4" s="63"/>
      <c r="L4" s="63"/>
    </row>
    <row r="5" spans="1:12" ht="24" x14ac:dyDescent="0.3">
      <c r="A5" s="63"/>
      <c r="B5" s="60" t="s">
        <v>48</v>
      </c>
      <c r="C5" s="61">
        <v>46133</v>
      </c>
      <c r="D5" s="60" t="s">
        <v>24</v>
      </c>
      <c r="E5" s="62">
        <v>438</v>
      </c>
      <c r="F5" s="47">
        <v>1159.26</v>
      </c>
      <c r="G5" s="47">
        <f t="shared" si="0"/>
        <v>1391.1119999999999</v>
      </c>
      <c r="H5" s="55" t="s">
        <v>58</v>
      </c>
      <c r="I5" s="63"/>
      <c r="J5" s="63"/>
      <c r="K5" s="63"/>
      <c r="L5" s="63"/>
    </row>
    <row r="6" spans="1:12" ht="24" x14ac:dyDescent="0.3">
      <c r="A6" s="63"/>
      <c r="B6" s="60" t="s">
        <v>48</v>
      </c>
      <c r="C6" s="61">
        <v>46133</v>
      </c>
      <c r="D6" s="60" t="s">
        <v>24</v>
      </c>
      <c r="E6" s="62">
        <v>440</v>
      </c>
      <c r="F6" s="47">
        <v>752.89</v>
      </c>
      <c r="G6" s="47">
        <f t="shared" si="0"/>
        <v>903.46799999999996</v>
      </c>
      <c r="H6" s="55" t="s">
        <v>58</v>
      </c>
      <c r="I6" s="63"/>
      <c r="J6" s="63"/>
      <c r="K6" s="63"/>
      <c r="L6" s="63"/>
    </row>
    <row r="7" spans="1:12" ht="24" x14ac:dyDescent="0.3">
      <c r="A7" s="63"/>
      <c r="B7" s="60" t="s">
        <v>48</v>
      </c>
      <c r="C7" s="61">
        <v>46133</v>
      </c>
      <c r="D7" s="60" t="s">
        <v>24</v>
      </c>
      <c r="E7" s="62">
        <v>441</v>
      </c>
      <c r="F7" s="47">
        <v>522.12</v>
      </c>
      <c r="G7" s="47">
        <f t="shared" si="0"/>
        <v>626.54399999999998</v>
      </c>
      <c r="H7" s="55" t="s">
        <v>58</v>
      </c>
      <c r="I7" s="63"/>
      <c r="J7" s="63"/>
      <c r="K7" s="63"/>
      <c r="L7" s="63"/>
    </row>
    <row r="8" spans="1:12" ht="24" x14ac:dyDescent="0.3">
      <c r="A8" s="63"/>
      <c r="B8" s="60" t="s">
        <v>48</v>
      </c>
      <c r="C8" s="61">
        <v>46133</v>
      </c>
      <c r="D8" s="60" t="s">
        <v>24</v>
      </c>
      <c r="E8" s="62">
        <v>443</v>
      </c>
      <c r="F8" s="47">
        <v>1356.01</v>
      </c>
      <c r="G8" s="47">
        <f t="shared" si="0"/>
        <v>1627.212</v>
      </c>
      <c r="H8" s="55" t="s">
        <v>58</v>
      </c>
      <c r="I8" s="63"/>
      <c r="J8" s="63"/>
      <c r="K8" s="63"/>
      <c r="L8" s="63"/>
    </row>
    <row r="9" spans="1:12" ht="24" x14ac:dyDescent="0.3">
      <c r="A9" s="63"/>
      <c r="B9" s="60" t="s">
        <v>48</v>
      </c>
      <c r="C9" s="61">
        <v>46133</v>
      </c>
      <c r="D9" s="60" t="s">
        <v>49</v>
      </c>
      <c r="E9" s="62">
        <v>444</v>
      </c>
      <c r="F9" s="47">
        <v>245.21</v>
      </c>
      <c r="G9" s="47">
        <f t="shared" si="0"/>
        <v>294.25200000000001</v>
      </c>
      <c r="H9" s="55" t="s">
        <v>58</v>
      </c>
      <c r="I9" s="63"/>
      <c r="J9" s="63"/>
      <c r="K9" s="63"/>
      <c r="L9" s="63"/>
    </row>
    <row r="10" spans="1:12" ht="24" x14ac:dyDescent="0.3">
      <c r="A10" s="63"/>
      <c r="B10" s="60" t="s">
        <v>48</v>
      </c>
      <c r="C10" s="61">
        <v>46135</v>
      </c>
      <c r="D10" s="60" t="s">
        <v>24</v>
      </c>
      <c r="E10" s="62">
        <v>445</v>
      </c>
      <c r="F10" s="47">
        <v>490.74</v>
      </c>
      <c r="G10" s="47">
        <f t="shared" si="0"/>
        <v>588.88800000000003</v>
      </c>
      <c r="H10" s="55" t="s">
        <v>58</v>
      </c>
      <c r="I10" s="63"/>
      <c r="J10" s="63"/>
      <c r="K10" s="63"/>
      <c r="L10" s="63"/>
    </row>
    <row r="11" spans="1:12" ht="24" x14ac:dyDescent="0.3">
      <c r="A11" s="63"/>
      <c r="B11" s="60" t="s">
        <v>48</v>
      </c>
      <c r="C11" s="61">
        <v>46135</v>
      </c>
      <c r="D11" s="60" t="s">
        <v>24</v>
      </c>
      <c r="E11" s="62">
        <v>449</v>
      </c>
      <c r="F11" s="47">
        <v>740.46</v>
      </c>
      <c r="G11" s="47">
        <f t="shared" si="0"/>
        <v>888.55200000000002</v>
      </c>
      <c r="H11" s="55" t="s">
        <v>58</v>
      </c>
      <c r="I11" s="63"/>
      <c r="J11" s="63"/>
      <c r="K11" s="63"/>
      <c r="L11" s="63"/>
    </row>
    <row r="12" spans="1:12" ht="24" x14ac:dyDescent="0.3">
      <c r="A12" s="63"/>
      <c r="B12" s="60" t="s">
        <v>48</v>
      </c>
      <c r="C12" s="61">
        <v>46135</v>
      </c>
      <c r="D12" s="60" t="s">
        <v>34</v>
      </c>
      <c r="E12" s="62">
        <v>451</v>
      </c>
      <c r="F12" s="47">
        <v>1977.17</v>
      </c>
      <c r="G12" s="47">
        <f t="shared" si="0"/>
        <v>2372.6039999999998</v>
      </c>
      <c r="H12" s="55" t="s">
        <v>58</v>
      </c>
      <c r="I12" s="63"/>
      <c r="J12" s="63"/>
      <c r="K12" s="63"/>
      <c r="L12" s="63"/>
    </row>
    <row r="13" spans="1:12" ht="24" x14ac:dyDescent="0.3">
      <c r="A13" s="63"/>
      <c r="B13" s="60" t="s">
        <v>48</v>
      </c>
      <c r="C13" s="61">
        <v>46135</v>
      </c>
      <c r="D13" s="60" t="s">
        <v>24</v>
      </c>
      <c r="E13" s="62">
        <v>450</v>
      </c>
      <c r="F13" s="47">
        <v>1231.49</v>
      </c>
      <c r="G13" s="47">
        <f t="shared" si="0"/>
        <v>1477.788</v>
      </c>
      <c r="H13" s="55" t="s">
        <v>58</v>
      </c>
      <c r="I13" s="63"/>
      <c r="J13" s="63"/>
    </row>
    <row r="14" spans="1:12" ht="24" x14ac:dyDescent="0.3">
      <c r="A14" s="63"/>
      <c r="B14" s="60" t="s">
        <v>48</v>
      </c>
      <c r="C14" s="61">
        <v>46135</v>
      </c>
      <c r="D14" s="60" t="s">
        <v>24</v>
      </c>
      <c r="E14" s="62">
        <v>448</v>
      </c>
      <c r="F14" s="47">
        <v>726.48</v>
      </c>
      <c r="G14" s="47">
        <f t="shared" si="0"/>
        <v>871.77599999999995</v>
      </c>
      <c r="H14" s="55" t="s">
        <v>58</v>
      </c>
      <c r="I14" s="63"/>
      <c r="J14" s="63"/>
    </row>
    <row r="15" spans="1:12" ht="24" x14ac:dyDescent="0.3">
      <c r="A15" s="63"/>
      <c r="B15" s="60" t="s">
        <v>48</v>
      </c>
      <c r="C15" s="61">
        <v>46135</v>
      </c>
      <c r="D15" s="60" t="s">
        <v>24</v>
      </c>
      <c r="E15" s="62">
        <v>446</v>
      </c>
      <c r="F15" s="47">
        <v>1107.75</v>
      </c>
      <c r="G15" s="47">
        <f t="shared" si="0"/>
        <v>1329.3</v>
      </c>
      <c r="H15" s="55" t="s">
        <v>58</v>
      </c>
      <c r="I15" s="63"/>
      <c r="J15" s="63"/>
    </row>
    <row r="16" spans="1:12" ht="24" x14ac:dyDescent="0.3">
      <c r="A16" s="63"/>
      <c r="B16" s="60" t="s">
        <v>48</v>
      </c>
      <c r="C16" s="61">
        <v>46133</v>
      </c>
      <c r="D16" s="60" t="s">
        <v>24</v>
      </c>
      <c r="E16" s="62">
        <v>439</v>
      </c>
      <c r="F16" s="47">
        <v>1689.5</v>
      </c>
      <c r="G16" s="47">
        <f t="shared" si="0"/>
        <v>2027.3999999999999</v>
      </c>
      <c r="H16" s="55" t="s">
        <v>58</v>
      </c>
      <c r="I16" s="63"/>
      <c r="J16" s="63"/>
    </row>
    <row r="17" spans="1:10" ht="24" x14ac:dyDescent="0.3">
      <c r="A17" s="63"/>
      <c r="B17" s="60" t="s">
        <v>47</v>
      </c>
      <c r="C17" s="61">
        <v>46113</v>
      </c>
      <c r="D17" s="60" t="s">
        <v>25</v>
      </c>
      <c r="E17" s="62">
        <v>416</v>
      </c>
      <c r="F17" s="47">
        <v>5597.46</v>
      </c>
      <c r="G17" s="47">
        <f t="shared" si="0"/>
        <v>6716.9520000000002</v>
      </c>
      <c r="H17" s="55" t="s">
        <v>58</v>
      </c>
      <c r="I17" s="63"/>
      <c r="J17" s="63"/>
    </row>
    <row r="18" spans="1:10" ht="24" x14ac:dyDescent="0.3">
      <c r="A18" s="63"/>
      <c r="B18" s="60" t="s">
        <v>47</v>
      </c>
      <c r="C18" s="61">
        <v>46104</v>
      </c>
      <c r="D18" s="60" t="s">
        <v>50</v>
      </c>
      <c r="E18" s="62">
        <v>409</v>
      </c>
      <c r="F18" s="47">
        <v>25629.72</v>
      </c>
      <c r="G18" s="47">
        <f t="shared" si="0"/>
        <v>30755.664000000001</v>
      </c>
      <c r="H18" s="55" t="s">
        <v>58</v>
      </c>
      <c r="I18" s="63"/>
      <c r="J18" s="63"/>
    </row>
    <row r="19" spans="1:10" ht="72" x14ac:dyDescent="0.3">
      <c r="A19" s="63"/>
      <c r="B19" s="102" t="s">
        <v>148</v>
      </c>
      <c r="C19" s="99" t="s">
        <v>147</v>
      </c>
      <c r="D19" s="100"/>
      <c r="E19" s="103"/>
      <c r="F19" s="101">
        <v>17000</v>
      </c>
      <c r="G19" s="101">
        <v>20400</v>
      </c>
      <c r="H19" s="102" t="s">
        <v>149</v>
      </c>
      <c r="I19" s="98"/>
      <c r="J19" s="63"/>
    </row>
    <row r="20" spans="1:10" x14ac:dyDescent="0.3">
      <c r="A20" s="64" t="s">
        <v>68</v>
      </c>
      <c r="B20" s="69"/>
      <c r="C20" s="69"/>
      <c r="D20" s="69"/>
      <c r="E20" s="69"/>
      <c r="F20" s="68">
        <f>SUM(F4:F19)</f>
        <v>63347.520000000004</v>
      </c>
      <c r="G20" s="68">
        <f>SUM(G4:G19)</f>
        <v>76017.024000000005</v>
      </c>
      <c r="H20" s="69"/>
      <c r="I20" s="63"/>
      <c r="J20" s="63"/>
    </row>
    <row r="21" spans="1:10" x14ac:dyDescent="0.3">
      <c r="A21" s="63"/>
      <c r="B21" s="66"/>
      <c r="C21" s="66"/>
      <c r="D21" s="66"/>
      <c r="E21" s="66"/>
      <c r="F21" s="66"/>
      <c r="G21" s="66"/>
      <c r="H21" s="66"/>
      <c r="I21" s="63"/>
      <c r="J21" s="63"/>
    </row>
  </sheetData>
  <autoFilter ref="B3:G20" xr:uid="{3DB747B2-194D-4EC2-9964-E746E8BC24C4}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E741-BBD8-4550-BCCB-882E26DBBCC4}">
  <dimension ref="A1:J96"/>
  <sheetViews>
    <sheetView zoomScale="80" zoomScaleNormal="80" workbookViewId="0">
      <selection activeCell="I7" sqref="I7"/>
    </sheetView>
  </sheetViews>
  <sheetFormatPr baseColWidth="10" defaultRowHeight="14.4" x14ac:dyDescent="0.3"/>
  <cols>
    <col min="4" max="4" width="15.5546875" customWidth="1"/>
    <col min="5" max="5" width="17.21875" customWidth="1"/>
    <col min="6" max="6" width="17.33203125" customWidth="1"/>
    <col min="7" max="7" width="24.33203125" customWidth="1"/>
    <col min="10" max="10" width="21.5546875" customWidth="1"/>
  </cols>
  <sheetData>
    <row r="1" spans="1:10" ht="18" x14ac:dyDescent="0.3">
      <c r="A1" s="104" t="s">
        <v>71</v>
      </c>
      <c r="B1" s="104"/>
      <c r="C1" s="104"/>
      <c r="D1" s="63"/>
      <c r="E1" s="63"/>
      <c r="F1" s="63"/>
      <c r="G1" s="63"/>
      <c r="H1" s="63"/>
      <c r="I1" s="63"/>
      <c r="J1" s="63"/>
    </row>
    <row r="2" spans="1:10" ht="15" thickBot="1" x14ac:dyDescent="0.35">
      <c r="A2" s="63"/>
      <c r="B2" s="63"/>
      <c r="C2" s="63"/>
      <c r="D2" s="63"/>
      <c r="E2" s="63"/>
      <c r="F2" s="63"/>
      <c r="G2" s="63"/>
      <c r="H2" s="63"/>
      <c r="I2" s="67" t="s">
        <v>78</v>
      </c>
      <c r="J2" s="63"/>
    </row>
    <row r="3" spans="1:10" ht="24" x14ac:dyDescent="0.3">
      <c r="A3" s="63"/>
      <c r="B3" s="41" t="s">
        <v>19</v>
      </c>
      <c r="C3" s="42" t="s">
        <v>20</v>
      </c>
      <c r="D3" s="42" t="s">
        <v>21</v>
      </c>
      <c r="E3" s="43" t="s">
        <v>22</v>
      </c>
      <c r="F3" s="43" t="s">
        <v>69</v>
      </c>
      <c r="G3" s="42" t="s">
        <v>23</v>
      </c>
      <c r="H3" s="63"/>
      <c r="I3" s="53">
        <v>37</v>
      </c>
      <c r="J3" s="56" t="s">
        <v>66</v>
      </c>
    </row>
    <row r="4" spans="1:10" ht="24" x14ac:dyDescent="0.3">
      <c r="A4" s="63"/>
      <c r="B4" s="44" t="s">
        <v>24</v>
      </c>
      <c r="C4" s="45">
        <v>137</v>
      </c>
      <c r="D4" s="46">
        <v>46036</v>
      </c>
      <c r="E4" s="47">
        <v>4861.0200000000004</v>
      </c>
      <c r="F4" s="47">
        <v>5833.2240000000002</v>
      </c>
      <c r="G4" s="48" t="s">
        <v>59</v>
      </c>
      <c r="H4" s="63"/>
      <c r="I4" s="45">
        <v>47</v>
      </c>
      <c r="J4" s="56" t="s">
        <v>67</v>
      </c>
    </row>
    <row r="5" spans="1:10" ht="24" x14ac:dyDescent="0.3">
      <c r="A5" s="63"/>
      <c r="B5" s="44" t="s">
        <v>24</v>
      </c>
      <c r="C5" s="45">
        <v>215</v>
      </c>
      <c r="D5" s="46">
        <v>46036</v>
      </c>
      <c r="E5" s="47">
        <v>3788.94</v>
      </c>
      <c r="F5" s="47">
        <v>4546.7280000000001</v>
      </c>
      <c r="G5" s="48" t="s">
        <v>62</v>
      </c>
      <c r="H5" s="63"/>
      <c r="I5" s="64">
        <f>SUM(I3:I4)</f>
        <v>84</v>
      </c>
      <c r="J5" s="64" t="s">
        <v>72</v>
      </c>
    </row>
    <row r="6" spans="1:10" ht="24" x14ac:dyDescent="0.3">
      <c r="A6" s="63"/>
      <c r="B6" s="44" t="s">
        <v>24</v>
      </c>
      <c r="C6" s="45">
        <v>24</v>
      </c>
      <c r="D6" s="46">
        <v>46036</v>
      </c>
      <c r="E6" s="47">
        <v>12611.27</v>
      </c>
      <c r="F6" s="47">
        <v>15133.523999999999</v>
      </c>
      <c r="G6" s="48" t="s">
        <v>62</v>
      </c>
      <c r="H6" s="63"/>
      <c r="I6" s="63"/>
      <c r="J6" s="63"/>
    </row>
    <row r="7" spans="1:10" ht="24" x14ac:dyDescent="0.3">
      <c r="A7" s="63"/>
      <c r="B7" s="44" t="s">
        <v>25</v>
      </c>
      <c r="C7" s="45">
        <v>69</v>
      </c>
      <c r="D7" s="46">
        <v>46072</v>
      </c>
      <c r="E7" s="47">
        <v>8461.69</v>
      </c>
      <c r="F7" s="47">
        <v>10154.028</v>
      </c>
      <c r="G7" s="48" t="s">
        <v>62</v>
      </c>
      <c r="H7" s="63"/>
      <c r="J7" s="63"/>
    </row>
    <row r="8" spans="1:10" ht="24" x14ac:dyDescent="0.3">
      <c r="A8" s="63"/>
      <c r="B8" s="44" t="s">
        <v>25</v>
      </c>
      <c r="C8" s="45">
        <v>70</v>
      </c>
      <c r="D8" s="46">
        <v>46072</v>
      </c>
      <c r="E8" s="47">
        <v>8436.69</v>
      </c>
      <c r="F8" s="47">
        <v>10124.028</v>
      </c>
      <c r="G8" s="48" t="s">
        <v>62</v>
      </c>
      <c r="H8" s="63"/>
      <c r="I8" s="63"/>
      <c r="J8" s="63"/>
    </row>
    <row r="9" spans="1:10" ht="24" x14ac:dyDescent="0.3">
      <c r="A9" s="63"/>
      <c r="B9" s="44" t="s">
        <v>25</v>
      </c>
      <c r="C9" s="45">
        <v>193</v>
      </c>
      <c r="D9" s="46">
        <v>46072</v>
      </c>
      <c r="E9" s="47">
        <v>6270.99</v>
      </c>
      <c r="F9" s="47">
        <v>7525.1879999999992</v>
      </c>
      <c r="G9" s="48" t="s">
        <v>62</v>
      </c>
      <c r="H9" s="63"/>
      <c r="I9" s="63"/>
      <c r="J9" s="63"/>
    </row>
    <row r="10" spans="1:10" ht="24" x14ac:dyDescent="0.3">
      <c r="A10" s="63"/>
      <c r="B10" s="44" t="s">
        <v>26</v>
      </c>
      <c r="C10" s="45">
        <v>119</v>
      </c>
      <c r="D10" s="46">
        <v>46073</v>
      </c>
      <c r="E10" s="47">
        <v>5834.56</v>
      </c>
      <c r="F10" s="47">
        <v>7001.4720000000007</v>
      </c>
      <c r="G10" s="48" t="s">
        <v>62</v>
      </c>
      <c r="H10" s="63"/>
      <c r="I10" s="63"/>
      <c r="J10" s="63"/>
    </row>
    <row r="11" spans="1:10" ht="24" x14ac:dyDescent="0.3">
      <c r="A11" s="63"/>
      <c r="B11" s="44" t="s">
        <v>26</v>
      </c>
      <c r="C11" s="45">
        <v>161</v>
      </c>
      <c r="D11" s="46">
        <v>46073</v>
      </c>
      <c r="E11" s="47">
        <v>509.96</v>
      </c>
      <c r="F11" s="47">
        <v>611.952</v>
      </c>
      <c r="G11" s="48" t="s">
        <v>62</v>
      </c>
      <c r="H11" s="63"/>
      <c r="I11" s="63"/>
      <c r="J11" s="63"/>
    </row>
    <row r="12" spans="1:10" ht="24" x14ac:dyDescent="0.3">
      <c r="A12" s="63"/>
      <c r="B12" s="44" t="s">
        <v>27</v>
      </c>
      <c r="C12" s="45">
        <v>216</v>
      </c>
      <c r="D12" s="46">
        <v>46073</v>
      </c>
      <c r="E12" s="47">
        <v>7679.29</v>
      </c>
      <c r="F12" s="47">
        <v>9215.1479999999992</v>
      </c>
      <c r="G12" s="48" t="s">
        <v>62</v>
      </c>
      <c r="H12" s="63"/>
      <c r="I12" s="63"/>
      <c r="J12" s="63"/>
    </row>
    <row r="13" spans="1:10" ht="24" x14ac:dyDescent="0.3">
      <c r="A13" s="63"/>
      <c r="B13" s="44" t="s">
        <v>28</v>
      </c>
      <c r="C13" s="45">
        <v>217</v>
      </c>
      <c r="D13" s="46">
        <v>46097</v>
      </c>
      <c r="E13" s="47">
        <v>1216</v>
      </c>
      <c r="F13" s="47">
        <v>1459.2</v>
      </c>
      <c r="G13" s="48" t="s">
        <v>65</v>
      </c>
      <c r="H13" s="63"/>
      <c r="I13" s="63"/>
      <c r="J13" s="63"/>
    </row>
    <row r="14" spans="1:10" ht="24" x14ac:dyDescent="0.3">
      <c r="A14" s="63"/>
      <c r="B14" s="44" t="s">
        <v>25</v>
      </c>
      <c r="C14" s="45">
        <v>74</v>
      </c>
      <c r="D14" s="46">
        <v>46086</v>
      </c>
      <c r="E14" s="47">
        <v>15118.79</v>
      </c>
      <c r="F14" s="47">
        <v>18142.547999999999</v>
      </c>
      <c r="G14" s="48" t="s">
        <v>62</v>
      </c>
      <c r="H14" s="63"/>
      <c r="I14" s="63"/>
      <c r="J14" s="63"/>
    </row>
    <row r="15" spans="1:10" ht="24" x14ac:dyDescent="0.3">
      <c r="A15" s="63"/>
      <c r="B15" s="44" t="s">
        <v>24</v>
      </c>
      <c r="C15" s="45">
        <v>235</v>
      </c>
      <c r="D15" s="46">
        <v>46097</v>
      </c>
      <c r="E15" s="47">
        <v>4352.9799999999996</v>
      </c>
      <c r="F15" s="47">
        <v>5223.5759999999991</v>
      </c>
      <c r="G15" s="48" t="s">
        <v>62</v>
      </c>
      <c r="H15" s="63"/>
      <c r="I15" s="63"/>
      <c r="J15" s="63"/>
    </row>
    <row r="16" spans="1:10" ht="24" x14ac:dyDescent="0.3">
      <c r="A16" s="63"/>
      <c r="B16" s="44" t="s">
        <v>29</v>
      </c>
      <c r="C16" s="45">
        <v>61</v>
      </c>
      <c r="D16" s="46">
        <v>46086</v>
      </c>
      <c r="E16" s="47">
        <v>6168.96</v>
      </c>
      <c r="F16" s="47">
        <v>7402.7519999999995</v>
      </c>
      <c r="G16" s="48" t="s">
        <v>62</v>
      </c>
      <c r="H16" s="63"/>
      <c r="I16" s="63"/>
      <c r="J16" s="63"/>
    </row>
    <row r="17" spans="1:10" ht="24" x14ac:dyDescent="0.3">
      <c r="A17" s="63"/>
      <c r="B17" s="44" t="s">
        <v>30</v>
      </c>
      <c r="C17" s="45">
        <v>86</v>
      </c>
      <c r="D17" s="46">
        <v>46038</v>
      </c>
      <c r="E17" s="47">
        <v>10090.92</v>
      </c>
      <c r="F17" s="47">
        <v>12109.103999999999</v>
      </c>
      <c r="G17" s="48" t="s">
        <v>60</v>
      </c>
      <c r="H17" s="63"/>
      <c r="I17" s="63"/>
      <c r="J17" s="63"/>
    </row>
    <row r="18" spans="1:10" ht="24" x14ac:dyDescent="0.3">
      <c r="A18" s="63"/>
      <c r="B18" s="49" t="s">
        <v>25</v>
      </c>
      <c r="C18" s="50">
        <v>173</v>
      </c>
      <c r="D18" s="51" t="s">
        <v>31</v>
      </c>
      <c r="E18" s="47">
        <v>10335.84</v>
      </c>
      <c r="F18" s="47">
        <v>12403.008</v>
      </c>
      <c r="G18" s="48" t="s">
        <v>63</v>
      </c>
      <c r="H18" s="63"/>
      <c r="I18" s="63"/>
      <c r="J18" s="63"/>
    </row>
    <row r="19" spans="1:10" ht="24" x14ac:dyDescent="0.3">
      <c r="A19" s="63"/>
      <c r="B19" s="49" t="s">
        <v>25</v>
      </c>
      <c r="C19" s="50">
        <v>175</v>
      </c>
      <c r="D19" s="51">
        <v>45952</v>
      </c>
      <c r="E19" s="47">
        <v>3143.9</v>
      </c>
      <c r="F19" s="47">
        <v>3772.68</v>
      </c>
      <c r="G19" s="48" t="s">
        <v>63</v>
      </c>
      <c r="H19" s="63"/>
      <c r="I19" s="63"/>
      <c r="J19" s="63"/>
    </row>
    <row r="20" spans="1:10" ht="24" x14ac:dyDescent="0.3">
      <c r="A20" s="63"/>
      <c r="B20" s="49" t="s">
        <v>26</v>
      </c>
      <c r="C20" s="50">
        <v>206</v>
      </c>
      <c r="D20" s="51">
        <v>45958</v>
      </c>
      <c r="E20" s="47">
        <v>1311.11</v>
      </c>
      <c r="F20" s="47">
        <v>1573.3319999999999</v>
      </c>
      <c r="G20" s="48" t="s">
        <v>63</v>
      </c>
      <c r="H20" s="63"/>
      <c r="I20" s="63"/>
      <c r="J20" s="63"/>
    </row>
    <row r="21" spans="1:10" ht="24" x14ac:dyDescent="0.3">
      <c r="A21" s="63"/>
      <c r="B21" s="49" t="s">
        <v>29</v>
      </c>
      <c r="C21" s="50">
        <v>222</v>
      </c>
      <c r="D21" s="51">
        <v>45960</v>
      </c>
      <c r="E21" s="47">
        <v>824.19</v>
      </c>
      <c r="F21" s="47">
        <v>989.02800000000002</v>
      </c>
      <c r="G21" s="48" t="s">
        <v>63</v>
      </c>
      <c r="H21" s="63"/>
      <c r="I21" s="63"/>
      <c r="J21" s="63"/>
    </row>
    <row r="22" spans="1:10" ht="24" x14ac:dyDescent="0.3">
      <c r="A22" s="63"/>
      <c r="B22" s="44" t="s">
        <v>32</v>
      </c>
      <c r="C22" s="45">
        <v>233</v>
      </c>
      <c r="D22" s="46">
        <v>46059</v>
      </c>
      <c r="E22" s="47">
        <v>571.47</v>
      </c>
      <c r="F22" s="47">
        <v>685.76400000000001</v>
      </c>
      <c r="G22" s="48" t="s">
        <v>60</v>
      </c>
      <c r="H22" s="63"/>
      <c r="I22" s="63"/>
      <c r="J22" s="63"/>
    </row>
    <row r="23" spans="1:10" ht="24" x14ac:dyDescent="0.3">
      <c r="A23" s="63"/>
      <c r="B23" s="49" t="s">
        <v>28</v>
      </c>
      <c r="C23" s="50">
        <v>244</v>
      </c>
      <c r="D23" s="51">
        <v>45980</v>
      </c>
      <c r="E23" s="47">
        <v>1207.04</v>
      </c>
      <c r="F23" s="47">
        <v>1448.4479999999999</v>
      </c>
      <c r="G23" s="48" t="s">
        <v>63</v>
      </c>
      <c r="H23" s="63"/>
      <c r="I23" s="63"/>
      <c r="J23" s="63"/>
    </row>
    <row r="24" spans="1:10" ht="24" x14ac:dyDescent="0.3">
      <c r="A24" s="63"/>
      <c r="B24" s="49" t="s">
        <v>26</v>
      </c>
      <c r="C24" s="50">
        <v>246</v>
      </c>
      <c r="D24" s="51">
        <v>45978</v>
      </c>
      <c r="E24" s="47">
        <v>1044.23</v>
      </c>
      <c r="F24" s="47">
        <v>1253.076</v>
      </c>
      <c r="G24" s="48" t="s">
        <v>63</v>
      </c>
      <c r="H24" s="63"/>
      <c r="I24" s="63"/>
      <c r="J24" s="63"/>
    </row>
    <row r="25" spans="1:10" ht="24" x14ac:dyDescent="0.3">
      <c r="A25" s="63"/>
      <c r="B25" s="49" t="s">
        <v>24</v>
      </c>
      <c r="C25" s="50">
        <v>263</v>
      </c>
      <c r="D25" s="51">
        <v>45985</v>
      </c>
      <c r="E25" s="47">
        <v>1090.0899999999999</v>
      </c>
      <c r="F25" s="47">
        <v>1308.1079999999999</v>
      </c>
      <c r="G25" s="48" t="s">
        <v>63</v>
      </c>
      <c r="H25" s="63"/>
      <c r="I25" s="63"/>
      <c r="J25" s="63"/>
    </row>
    <row r="26" spans="1:10" ht="24" x14ac:dyDescent="0.3">
      <c r="A26" s="63"/>
      <c r="B26" s="49" t="s">
        <v>26</v>
      </c>
      <c r="C26" s="50">
        <v>282</v>
      </c>
      <c r="D26" s="51">
        <v>45989</v>
      </c>
      <c r="E26" s="47">
        <v>409.71</v>
      </c>
      <c r="F26" s="47">
        <v>491.65199999999993</v>
      </c>
      <c r="G26" s="48" t="s">
        <v>63</v>
      </c>
      <c r="H26" s="63"/>
      <c r="I26" s="63"/>
      <c r="J26" s="63"/>
    </row>
    <row r="27" spans="1:10" ht="24" x14ac:dyDescent="0.3">
      <c r="A27" s="63"/>
      <c r="B27" s="44" t="s">
        <v>33</v>
      </c>
      <c r="C27" s="45">
        <v>289</v>
      </c>
      <c r="D27" s="46">
        <v>46101</v>
      </c>
      <c r="E27" s="47">
        <v>3793.32</v>
      </c>
      <c r="F27" s="47">
        <v>4551.9840000000004</v>
      </c>
      <c r="G27" s="48" t="s">
        <v>60</v>
      </c>
      <c r="H27" s="63"/>
      <c r="I27" s="63"/>
      <c r="J27" s="63"/>
    </row>
    <row r="28" spans="1:10" ht="24" x14ac:dyDescent="0.3">
      <c r="A28" s="63"/>
      <c r="B28" s="49" t="s">
        <v>24</v>
      </c>
      <c r="C28" s="50">
        <v>297</v>
      </c>
      <c r="D28" s="51">
        <v>46009</v>
      </c>
      <c r="E28" s="47">
        <v>1086.3399999999999</v>
      </c>
      <c r="F28" s="47">
        <v>1303.6079999999999</v>
      </c>
      <c r="G28" s="48" t="s">
        <v>63</v>
      </c>
      <c r="H28" s="63"/>
      <c r="I28" s="63"/>
      <c r="J28" s="63"/>
    </row>
    <row r="29" spans="1:10" ht="24" x14ac:dyDescent="0.3">
      <c r="A29" s="63"/>
      <c r="B29" s="49" t="s">
        <v>24</v>
      </c>
      <c r="C29" s="50">
        <v>298</v>
      </c>
      <c r="D29" s="51">
        <v>46008</v>
      </c>
      <c r="E29" s="47">
        <v>1340.57</v>
      </c>
      <c r="F29" s="47">
        <v>1608.684</v>
      </c>
      <c r="G29" s="48" t="s">
        <v>63</v>
      </c>
      <c r="H29" s="63"/>
      <c r="I29" s="63"/>
      <c r="J29" s="63"/>
    </row>
    <row r="30" spans="1:10" ht="24" x14ac:dyDescent="0.3">
      <c r="A30" s="63"/>
      <c r="B30" s="44" t="s">
        <v>33</v>
      </c>
      <c r="C30" s="45">
        <v>320</v>
      </c>
      <c r="D30" s="46">
        <v>46039</v>
      </c>
      <c r="E30" s="47">
        <v>538.5</v>
      </c>
      <c r="F30" s="47">
        <v>646.19999999999993</v>
      </c>
      <c r="G30" s="48" t="s">
        <v>60</v>
      </c>
      <c r="H30" s="63"/>
      <c r="I30" s="63"/>
      <c r="J30" s="63"/>
    </row>
    <row r="31" spans="1:10" ht="36" x14ac:dyDescent="0.3">
      <c r="A31" s="63"/>
      <c r="B31" s="49" t="s">
        <v>34</v>
      </c>
      <c r="C31" s="50">
        <v>225</v>
      </c>
      <c r="D31" s="51">
        <v>45968</v>
      </c>
      <c r="E31" s="47">
        <v>109.64</v>
      </c>
      <c r="F31" s="47">
        <v>131.56799999999998</v>
      </c>
      <c r="G31" s="48" t="s">
        <v>64</v>
      </c>
      <c r="H31" s="63"/>
      <c r="I31" s="63"/>
      <c r="J31" s="63"/>
    </row>
    <row r="32" spans="1:10" ht="36" x14ac:dyDescent="0.3">
      <c r="A32" s="63"/>
      <c r="B32" s="49" t="s">
        <v>35</v>
      </c>
      <c r="C32" s="50">
        <v>227</v>
      </c>
      <c r="D32" s="51">
        <v>45988</v>
      </c>
      <c r="E32" s="47">
        <v>479.39</v>
      </c>
      <c r="F32" s="47">
        <v>575.26799999999992</v>
      </c>
      <c r="G32" s="48" t="s">
        <v>64</v>
      </c>
      <c r="H32" s="63"/>
      <c r="I32" s="63"/>
      <c r="J32" s="63"/>
    </row>
    <row r="33" spans="1:10" ht="24" x14ac:dyDescent="0.3">
      <c r="A33" s="63"/>
      <c r="B33" s="44" t="s">
        <v>34</v>
      </c>
      <c r="C33" s="45">
        <v>228</v>
      </c>
      <c r="D33" s="46">
        <v>46056</v>
      </c>
      <c r="E33" s="47">
        <v>110.76</v>
      </c>
      <c r="F33" s="47">
        <v>132.91200000000001</v>
      </c>
      <c r="G33" s="48" t="s">
        <v>61</v>
      </c>
      <c r="H33" s="63"/>
      <c r="I33" s="63"/>
      <c r="J33" s="63"/>
    </row>
    <row r="34" spans="1:10" ht="36" x14ac:dyDescent="0.3">
      <c r="A34" s="63"/>
      <c r="B34" s="49" t="s">
        <v>26</v>
      </c>
      <c r="C34" s="50">
        <v>230</v>
      </c>
      <c r="D34" s="51">
        <v>45966</v>
      </c>
      <c r="E34" s="47">
        <v>162</v>
      </c>
      <c r="F34" s="47">
        <v>194.4</v>
      </c>
      <c r="G34" s="48" t="s">
        <v>64</v>
      </c>
      <c r="H34" s="63"/>
      <c r="I34" s="63"/>
      <c r="J34" s="63"/>
    </row>
    <row r="35" spans="1:10" ht="36" x14ac:dyDescent="0.3">
      <c r="A35" s="63"/>
      <c r="B35" s="49" t="s">
        <v>36</v>
      </c>
      <c r="C35" s="50">
        <v>195</v>
      </c>
      <c r="D35" s="51">
        <v>45981</v>
      </c>
      <c r="E35" s="47">
        <v>109.64</v>
      </c>
      <c r="F35" s="47">
        <v>131.56799999999998</v>
      </c>
      <c r="G35" s="48" t="s">
        <v>64</v>
      </c>
      <c r="H35" s="63"/>
      <c r="I35" s="63"/>
      <c r="J35" s="63"/>
    </row>
    <row r="36" spans="1:10" ht="36" x14ac:dyDescent="0.3">
      <c r="A36" s="63"/>
      <c r="B36" s="49" t="s">
        <v>36</v>
      </c>
      <c r="C36" s="50">
        <v>198</v>
      </c>
      <c r="D36" s="51">
        <v>45981</v>
      </c>
      <c r="E36" s="47">
        <v>109.64</v>
      </c>
      <c r="F36" s="47">
        <v>131.56799999999998</v>
      </c>
      <c r="G36" s="48" t="s">
        <v>64</v>
      </c>
      <c r="H36" s="63"/>
      <c r="I36" s="63"/>
      <c r="J36" s="63"/>
    </row>
    <row r="37" spans="1:10" ht="36" x14ac:dyDescent="0.3">
      <c r="A37" s="63"/>
      <c r="B37" s="49" t="s">
        <v>32</v>
      </c>
      <c r="C37" s="50">
        <v>234</v>
      </c>
      <c r="D37" s="51">
        <v>45988</v>
      </c>
      <c r="E37" s="47">
        <v>162</v>
      </c>
      <c r="F37" s="47">
        <v>194.4</v>
      </c>
      <c r="G37" s="48" t="s">
        <v>64</v>
      </c>
      <c r="H37" s="63"/>
      <c r="I37" s="63"/>
      <c r="J37" s="63"/>
    </row>
    <row r="38" spans="1:10" ht="36" x14ac:dyDescent="0.3">
      <c r="A38" s="63"/>
      <c r="B38" s="49" t="s">
        <v>26</v>
      </c>
      <c r="C38" s="50">
        <v>241</v>
      </c>
      <c r="D38" s="51">
        <v>45965</v>
      </c>
      <c r="E38" s="47">
        <v>109.64</v>
      </c>
      <c r="F38" s="47">
        <v>131.56799999999998</v>
      </c>
      <c r="G38" s="48" t="s">
        <v>64</v>
      </c>
      <c r="H38" s="63"/>
      <c r="I38" s="63"/>
      <c r="J38" s="63"/>
    </row>
    <row r="39" spans="1:10" ht="36" x14ac:dyDescent="0.3">
      <c r="A39" s="63"/>
      <c r="B39" s="49" t="s">
        <v>37</v>
      </c>
      <c r="C39" s="50">
        <v>265</v>
      </c>
      <c r="D39" s="51">
        <v>45992</v>
      </c>
      <c r="E39" s="47">
        <v>479.39</v>
      </c>
      <c r="F39" s="47">
        <v>575.26799999999992</v>
      </c>
      <c r="G39" s="48" t="s">
        <v>64</v>
      </c>
      <c r="H39" s="63"/>
      <c r="I39" s="63"/>
      <c r="J39" s="63"/>
    </row>
    <row r="40" spans="1:10" ht="36" x14ac:dyDescent="0.3">
      <c r="A40" s="63"/>
      <c r="B40" s="49" t="s">
        <v>38</v>
      </c>
      <c r="C40" s="50">
        <v>43</v>
      </c>
      <c r="D40" s="51">
        <v>45923</v>
      </c>
      <c r="E40" s="47">
        <v>162</v>
      </c>
      <c r="F40" s="47">
        <v>194.4</v>
      </c>
      <c r="G40" s="48" t="s">
        <v>64</v>
      </c>
      <c r="H40" s="63"/>
      <c r="I40" s="63"/>
      <c r="J40" s="63"/>
    </row>
    <row r="41" spans="1:10" ht="36" x14ac:dyDescent="0.3">
      <c r="A41" s="63"/>
      <c r="B41" s="49" t="s">
        <v>39</v>
      </c>
      <c r="C41" s="50">
        <v>101</v>
      </c>
      <c r="D41" s="51">
        <v>45937</v>
      </c>
      <c r="E41" s="47">
        <v>109.64</v>
      </c>
      <c r="F41" s="47">
        <v>131.56799999999998</v>
      </c>
      <c r="G41" s="48" t="s">
        <v>64</v>
      </c>
      <c r="H41" s="63"/>
      <c r="I41" s="63"/>
      <c r="J41" s="63"/>
    </row>
    <row r="42" spans="1:10" ht="36" x14ac:dyDescent="0.3">
      <c r="A42" s="63"/>
      <c r="B42" s="49" t="s">
        <v>24</v>
      </c>
      <c r="C42" s="50">
        <v>103</v>
      </c>
      <c r="D42" s="51">
        <v>45939</v>
      </c>
      <c r="E42" s="47">
        <v>162</v>
      </c>
      <c r="F42" s="47">
        <v>194.4</v>
      </c>
      <c r="G42" s="48" t="s">
        <v>64</v>
      </c>
      <c r="H42" s="63"/>
      <c r="I42" s="63"/>
      <c r="J42" s="63"/>
    </row>
    <row r="43" spans="1:10" ht="36" x14ac:dyDescent="0.3">
      <c r="A43" s="63"/>
      <c r="B43" s="49" t="s">
        <v>24</v>
      </c>
      <c r="C43" s="50">
        <v>136</v>
      </c>
      <c r="D43" s="51">
        <v>45981</v>
      </c>
      <c r="E43" s="47">
        <v>479.39</v>
      </c>
      <c r="F43" s="47">
        <v>575.26799999999992</v>
      </c>
      <c r="G43" s="48" t="s">
        <v>64</v>
      </c>
      <c r="H43" s="63"/>
      <c r="I43" s="63"/>
      <c r="J43" s="63"/>
    </row>
    <row r="44" spans="1:10" ht="36" x14ac:dyDescent="0.3">
      <c r="A44" s="63"/>
      <c r="B44" s="49" t="s">
        <v>24</v>
      </c>
      <c r="C44" s="50">
        <v>153</v>
      </c>
      <c r="D44" s="51">
        <v>45930</v>
      </c>
      <c r="E44" s="47">
        <v>109.64</v>
      </c>
      <c r="F44" s="47">
        <v>131.56799999999998</v>
      </c>
      <c r="G44" s="48" t="s">
        <v>64</v>
      </c>
      <c r="H44" s="63"/>
      <c r="I44" s="63"/>
      <c r="J44" s="63"/>
    </row>
    <row r="45" spans="1:10" ht="36" x14ac:dyDescent="0.3">
      <c r="A45" s="63"/>
      <c r="B45" s="49" t="s">
        <v>28</v>
      </c>
      <c r="C45" s="50">
        <v>285</v>
      </c>
      <c r="D45" s="51">
        <v>46002</v>
      </c>
      <c r="E45" s="47">
        <v>109.64</v>
      </c>
      <c r="F45" s="47">
        <v>131.56799999999998</v>
      </c>
      <c r="G45" s="48" t="s">
        <v>64</v>
      </c>
      <c r="H45" s="63"/>
      <c r="I45" s="63"/>
      <c r="J45" s="63"/>
    </row>
    <row r="46" spans="1:10" ht="36" x14ac:dyDescent="0.3">
      <c r="A46" s="63"/>
      <c r="B46" s="49" t="s">
        <v>40</v>
      </c>
      <c r="C46" s="50">
        <v>40</v>
      </c>
      <c r="D46" s="51">
        <v>45970</v>
      </c>
      <c r="E46" s="47">
        <v>479.39</v>
      </c>
      <c r="F46" s="47">
        <v>575.26799999999992</v>
      </c>
      <c r="G46" s="48" t="s">
        <v>64</v>
      </c>
      <c r="H46" s="63"/>
      <c r="I46" s="63"/>
      <c r="J46" s="63"/>
    </row>
    <row r="47" spans="1:10" ht="36" x14ac:dyDescent="0.3">
      <c r="A47" s="63"/>
      <c r="B47" s="49" t="s">
        <v>26</v>
      </c>
      <c r="C47" s="50">
        <v>148</v>
      </c>
      <c r="D47" s="51">
        <v>45951</v>
      </c>
      <c r="E47" s="47">
        <v>109.64</v>
      </c>
      <c r="F47" s="47">
        <v>131.56799999999998</v>
      </c>
      <c r="G47" s="48" t="s">
        <v>64</v>
      </c>
      <c r="H47" s="63"/>
      <c r="I47" s="63"/>
      <c r="J47" s="63"/>
    </row>
    <row r="48" spans="1:10" ht="36" x14ac:dyDescent="0.3">
      <c r="A48" s="63"/>
      <c r="B48" s="49" t="s">
        <v>26</v>
      </c>
      <c r="C48" s="50">
        <v>189</v>
      </c>
      <c r="D48" s="51">
        <v>45974</v>
      </c>
      <c r="E48" s="47">
        <v>109.64</v>
      </c>
      <c r="F48" s="47">
        <v>131.56799999999998</v>
      </c>
      <c r="G48" s="48" t="s">
        <v>64</v>
      </c>
      <c r="H48" s="63"/>
      <c r="I48" s="63"/>
      <c r="J48" s="63"/>
    </row>
    <row r="49" spans="1:10" ht="36" x14ac:dyDescent="0.3">
      <c r="A49" s="63"/>
      <c r="B49" s="49" t="s">
        <v>26</v>
      </c>
      <c r="C49" s="50">
        <v>207</v>
      </c>
      <c r="D49" s="51">
        <v>45981</v>
      </c>
      <c r="E49" s="47">
        <v>109.64</v>
      </c>
      <c r="F49" s="47">
        <v>131.56799999999998</v>
      </c>
      <c r="G49" s="48" t="s">
        <v>64</v>
      </c>
      <c r="H49" s="63"/>
      <c r="I49" s="63"/>
      <c r="J49" s="63"/>
    </row>
    <row r="50" spans="1:10" ht="36" x14ac:dyDescent="0.3">
      <c r="A50" s="63"/>
      <c r="B50" s="49" t="s">
        <v>26</v>
      </c>
      <c r="C50" s="50">
        <v>286</v>
      </c>
      <c r="D50" s="51">
        <v>46006</v>
      </c>
      <c r="E50" s="47">
        <v>109.64</v>
      </c>
      <c r="F50" s="47">
        <v>131.56799999999998</v>
      </c>
      <c r="G50" s="48" t="s">
        <v>64</v>
      </c>
      <c r="H50" s="63"/>
      <c r="I50" s="63"/>
      <c r="J50" s="63"/>
    </row>
    <row r="51" spans="1:10" ht="36" x14ac:dyDescent="0.3">
      <c r="A51" s="63"/>
      <c r="B51" s="49" t="s">
        <v>26</v>
      </c>
      <c r="C51" s="50">
        <v>291</v>
      </c>
      <c r="D51" s="51">
        <v>46006</v>
      </c>
      <c r="E51" s="47">
        <v>109.64</v>
      </c>
      <c r="F51" s="47">
        <v>131.56799999999998</v>
      </c>
      <c r="G51" s="48" t="s">
        <v>64</v>
      </c>
      <c r="H51" s="63"/>
      <c r="I51" s="63"/>
      <c r="J51" s="63"/>
    </row>
    <row r="52" spans="1:10" ht="36" x14ac:dyDescent="0.3">
      <c r="A52" s="63"/>
      <c r="B52" s="49" t="s">
        <v>26</v>
      </c>
      <c r="C52" s="50">
        <v>300</v>
      </c>
      <c r="D52" s="51">
        <v>46003</v>
      </c>
      <c r="E52" s="47">
        <v>479.39</v>
      </c>
      <c r="F52" s="47">
        <v>575.26799999999992</v>
      </c>
      <c r="G52" s="48" t="s">
        <v>64</v>
      </c>
      <c r="H52" s="63"/>
      <c r="I52" s="63"/>
      <c r="J52" s="63"/>
    </row>
    <row r="53" spans="1:10" ht="36" x14ac:dyDescent="0.3">
      <c r="A53" s="63"/>
      <c r="B53" s="49" t="s">
        <v>28</v>
      </c>
      <c r="C53" s="50">
        <v>84</v>
      </c>
      <c r="D53" s="51">
        <v>45967</v>
      </c>
      <c r="E53" s="47">
        <v>162</v>
      </c>
      <c r="F53" s="47">
        <v>194.4</v>
      </c>
      <c r="G53" s="48" t="s">
        <v>64</v>
      </c>
      <c r="H53" s="63"/>
      <c r="I53" s="63"/>
      <c r="J53" s="63"/>
    </row>
    <row r="54" spans="1:10" ht="36" x14ac:dyDescent="0.3">
      <c r="A54" s="63"/>
      <c r="B54" s="49" t="s">
        <v>28</v>
      </c>
      <c r="C54" s="50">
        <v>192</v>
      </c>
      <c r="D54" s="51">
        <v>45989</v>
      </c>
      <c r="E54" s="47">
        <v>369.75</v>
      </c>
      <c r="F54" s="47">
        <v>443.7</v>
      </c>
      <c r="G54" s="48" t="s">
        <v>64</v>
      </c>
      <c r="H54" s="63"/>
      <c r="I54" s="63"/>
      <c r="J54" s="63"/>
    </row>
    <row r="55" spans="1:10" ht="36" x14ac:dyDescent="0.3">
      <c r="A55" s="63"/>
      <c r="B55" s="49" t="s">
        <v>41</v>
      </c>
      <c r="C55" s="50">
        <v>273</v>
      </c>
      <c r="D55" s="51">
        <v>46001</v>
      </c>
      <c r="E55" s="47">
        <v>109.64</v>
      </c>
      <c r="F55" s="47">
        <v>131.56799999999998</v>
      </c>
      <c r="G55" s="48" t="s">
        <v>64</v>
      </c>
      <c r="H55" s="63"/>
      <c r="I55" s="63"/>
      <c r="J55" s="63"/>
    </row>
    <row r="56" spans="1:10" ht="36" x14ac:dyDescent="0.3">
      <c r="A56" s="63"/>
      <c r="B56" s="49" t="s">
        <v>32</v>
      </c>
      <c r="C56" s="50">
        <v>316</v>
      </c>
      <c r="D56" s="51">
        <v>46007</v>
      </c>
      <c r="E56" s="47">
        <v>109.64</v>
      </c>
      <c r="F56" s="47">
        <v>131.56799999999998</v>
      </c>
      <c r="G56" s="48" t="s">
        <v>64</v>
      </c>
      <c r="H56" s="63"/>
      <c r="I56" s="63"/>
      <c r="J56" s="63"/>
    </row>
    <row r="57" spans="1:10" ht="36" x14ac:dyDescent="0.3">
      <c r="A57" s="63"/>
      <c r="B57" s="49" t="s">
        <v>42</v>
      </c>
      <c r="C57" s="50">
        <v>151</v>
      </c>
      <c r="D57" s="51">
        <v>45981</v>
      </c>
      <c r="E57" s="47">
        <v>109.64</v>
      </c>
      <c r="F57" s="47">
        <v>131.56799999999998</v>
      </c>
      <c r="G57" s="48" t="s">
        <v>64</v>
      </c>
      <c r="H57" s="63"/>
      <c r="I57" s="63"/>
      <c r="J57" s="63"/>
    </row>
    <row r="58" spans="1:10" ht="24" x14ac:dyDescent="0.3">
      <c r="A58" s="63"/>
      <c r="B58" s="44" t="s">
        <v>25</v>
      </c>
      <c r="C58" s="45">
        <v>149</v>
      </c>
      <c r="D58" s="46">
        <v>46072</v>
      </c>
      <c r="E58" s="47">
        <v>8436.69</v>
      </c>
      <c r="F58" s="47">
        <v>10124.028</v>
      </c>
      <c r="G58" s="48" t="s">
        <v>62</v>
      </c>
      <c r="H58" s="63"/>
      <c r="I58" s="63"/>
      <c r="J58" s="63"/>
    </row>
    <row r="59" spans="1:10" ht="24" x14ac:dyDescent="0.3">
      <c r="A59" s="63"/>
      <c r="B59" s="44" t="s">
        <v>43</v>
      </c>
      <c r="C59" s="45">
        <v>178</v>
      </c>
      <c r="D59" s="46" t="s">
        <v>44</v>
      </c>
      <c r="E59" s="47">
        <v>24462.46</v>
      </c>
      <c r="F59" s="47">
        <v>29354.951999999997</v>
      </c>
      <c r="G59" s="48" t="s">
        <v>60</v>
      </c>
      <c r="H59" s="63"/>
      <c r="I59" s="63"/>
      <c r="J59" s="63"/>
    </row>
    <row r="60" spans="1:10" ht="24" x14ac:dyDescent="0.3">
      <c r="A60" s="63"/>
      <c r="B60" s="44" t="s">
        <v>24</v>
      </c>
      <c r="C60" s="45">
        <v>261</v>
      </c>
      <c r="D60" s="46">
        <v>46030</v>
      </c>
      <c r="E60" s="47">
        <v>1360.07</v>
      </c>
      <c r="F60" s="47">
        <v>1632.0839999999998</v>
      </c>
      <c r="G60" s="48" t="s">
        <v>60</v>
      </c>
      <c r="H60" s="63"/>
      <c r="I60" s="63"/>
      <c r="J60" s="63"/>
    </row>
    <row r="61" spans="1:10" ht="24" x14ac:dyDescent="0.3">
      <c r="A61" s="63"/>
      <c r="B61" s="44" t="s">
        <v>30</v>
      </c>
      <c r="C61" s="45">
        <v>292</v>
      </c>
      <c r="D61" s="46">
        <v>46035</v>
      </c>
      <c r="E61" s="47">
        <v>975.78</v>
      </c>
      <c r="F61" s="47">
        <v>1170.9359999999999</v>
      </c>
      <c r="G61" s="48" t="s">
        <v>60</v>
      </c>
      <c r="H61" s="63"/>
      <c r="I61" s="63"/>
      <c r="J61" s="63"/>
    </row>
    <row r="62" spans="1:10" ht="24" x14ac:dyDescent="0.3">
      <c r="A62" s="63"/>
      <c r="B62" s="44" t="s">
        <v>24</v>
      </c>
      <c r="C62" s="45">
        <v>323</v>
      </c>
      <c r="D62" s="46">
        <v>46030</v>
      </c>
      <c r="E62" s="47">
        <v>1388.23</v>
      </c>
      <c r="F62" s="47">
        <v>1665.876</v>
      </c>
      <c r="G62" s="48" t="s">
        <v>60</v>
      </c>
      <c r="H62" s="63"/>
      <c r="I62" s="63"/>
      <c r="J62" s="63"/>
    </row>
    <row r="63" spans="1:10" ht="24" x14ac:dyDescent="0.3">
      <c r="A63" s="63"/>
      <c r="B63" s="44" t="s">
        <v>24</v>
      </c>
      <c r="C63" s="45">
        <v>324</v>
      </c>
      <c r="D63" s="46">
        <v>46038</v>
      </c>
      <c r="E63" s="47">
        <v>1353.08</v>
      </c>
      <c r="F63" s="47">
        <v>1623.6959999999999</v>
      </c>
      <c r="G63" s="48" t="s">
        <v>60</v>
      </c>
      <c r="H63" s="63"/>
      <c r="I63" s="63"/>
      <c r="J63" s="63"/>
    </row>
    <row r="64" spans="1:10" ht="24" x14ac:dyDescent="0.3">
      <c r="A64" s="63"/>
      <c r="B64" s="44" t="s">
        <v>24</v>
      </c>
      <c r="C64" s="45">
        <v>325</v>
      </c>
      <c r="D64" s="46">
        <v>46041</v>
      </c>
      <c r="E64" s="47">
        <v>2502.48</v>
      </c>
      <c r="F64" s="47">
        <v>3002.9760000000001</v>
      </c>
      <c r="G64" s="48" t="s">
        <v>60</v>
      </c>
      <c r="H64" s="63"/>
      <c r="I64" s="63"/>
      <c r="J64" s="63"/>
    </row>
    <row r="65" spans="1:10" ht="24" x14ac:dyDescent="0.3">
      <c r="A65" s="63"/>
      <c r="B65" s="44" t="s">
        <v>32</v>
      </c>
      <c r="C65" s="45">
        <v>326</v>
      </c>
      <c r="D65" s="46">
        <v>46031</v>
      </c>
      <c r="E65" s="47">
        <v>674.17</v>
      </c>
      <c r="F65" s="47">
        <v>809.00399999999991</v>
      </c>
      <c r="G65" s="48" t="s">
        <v>60</v>
      </c>
      <c r="H65" s="63"/>
      <c r="I65" s="63"/>
      <c r="J65" s="63"/>
    </row>
    <row r="66" spans="1:10" ht="24" x14ac:dyDescent="0.3">
      <c r="A66" s="63"/>
      <c r="B66" s="44" t="s">
        <v>26</v>
      </c>
      <c r="C66" s="45">
        <v>327</v>
      </c>
      <c r="D66" s="46">
        <v>46037</v>
      </c>
      <c r="E66" s="47">
        <v>1054.54</v>
      </c>
      <c r="F66" s="47">
        <v>1265.4479999999999</v>
      </c>
      <c r="G66" s="48" t="s">
        <v>60</v>
      </c>
      <c r="H66" s="63"/>
      <c r="I66" s="63"/>
      <c r="J66" s="63"/>
    </row>
    <row r="67" spans="1:10" ht="24" x14ac:dyDescent="0.3">
      <c r="A67" s="63"/>
      <c r="B67" s="44" t="s">
        <v>26</v>
      </c>
      <c r="C67" s="45">
        <v>328</v>
      </c>
      <c r="D67" s="46">
        <v>46045</v>
      </c>
      <c r="E67" s="47">
        <v>373.5</v>
      </c>
      <c r="F67" s="47">
        <v>448.2</v>
      </c>
      <c r="G67" s="48" t="s">
        <v>61</v>
      </c>
      <c r="H67" s="63"/>
      <c r="I67" s="63"/>
      <c r="J67" s="63"/>
    </row>
    <row r="68" spans="1:10" ht="24" x14ac:dyDescent="0.3">
      <c r="A68" s="63"/>
      <c r="B68" s="44" t="s">
        <v>26</v>
      </c>
      <c r="C68" s="45">
        <v>329</v>
      </c>
      <c r="D68" s="46">
        <v>46048</v>
      </c>
      <c r="E68" s="47">
        <v>2110.4899999999998</v>
      </c>
      <c r="F68" s="47">
        <v>2532.5879999999997</v>
      </c>
      <c r="G68" s="48" t="s">
        <v>60</v>
      </c>
      <c r="H68" s="63"/>
      <c r="I68" s="63"/>
      <c r="J68" s="63"/>
    </row>
    <row r="69" spans="1:10" ht="24" x14ac:dyDescent="0.3">
      <c r="A69" s="63"/>
      <c r="B69" s="44" t="s">
        <v>26</v>
      </c>
      <c r="C69" s="45">
        <v>330</v>
      </c>
      <c r="D69" s="46">
        <v>46035</v>
      </c>
      <c r="E69" s="47">
        <v>813.96</v>
      </c>
      <c r="F69" s="47">
        <v>976.75199999999995</v>
      </c>
      <c r="G69" s="48" t="s">
        <v>60</v>
      </c>
      <c r="H69" s="63"/>
      <c r="I69" s="63"/>
      <c r="J69" s="63"/>
    </row>
    <row r="70" spans="1:10" ht="24" x14ac:dyDescent="0.3">
      <c r="A70" s="63"/>
      <c r="B70" s="44" t="s">
        <v>39</v>
      </c>
      <c r="C70" s="45">
        <v>332</v>
      </c>
      <c r="D70" s="46">
        <v>46041</v>
      </c>
      <c r="E70" s="47">
        <v>2043.62</v>
      </c>
      <c r="F70" s="47">
        <v>2452.3439999999996</v>
      </c>
      <c r="G70" s="48" t="s">
        <v>60</v>
      </c>
      <c r="H70" s="63"/>
      <c r="I70" s="63"/>
      <c r="J70" s="63"/>
    </row>
    <row r="71" spans="1:10" ht="24" x14ac:dyDescent="0.3">
      <c r="A71" s="63"/>
      <c r="B71" s="44" t="s">
        <v>29</v>
      </c>
      <c r="C71" s="45">
        <v>334</v>
      </c>
      <c r="D71" s="46">
        <v>46044</v>
      </c>
      <c r="E71" s="47">
        <v>1539.95</v>
      </c>
      <c r="F71" s="47">
        <v>1847.94</v>
      </c>
      <c r="G71" s="48" t="s">
        <v>60</v>
      </c>
      <c r="H71" s="63"/>
      <c r="I71" s="63"/>
      <c r="J71" s="63"/>
    </row>
    <row r="72" spans="1:10" ht="24" x14ac:dyDescent="0.3">
      <c r="A72" s="63"/>
      <c r="B72" s="44" t="s">
        <v>29</v>
      </c>
      <c r="C72" s="45">
        <v>335</v>
      </c>
      <c r="D72" s="46">
        <v>46038</v>
      </c>
      <c r="E72" s="47">
        <v>650.25</v>
      </c>
      <c r="F72" s="47">
        <v>780.3</v>
      </c>
      <c r="G72" s="48" t="s">
        <v>60</v>
      </c>
      <c r="H72" s="63"/>
      <c r="I72" s="63"/>
      <c r="J72" s="63"/>
    </row>
    <row r="73" spans="1:10" ht="24" x14ac:dyDescent="0.3">
      <c r="A73" s="63"/>
      <c r="B73" s="44" t="s">
        <v>29</v>
      </c>
      <c r="C73" s="45">
        <v>336</v>
      </c>
      <c r="D73" s="46">
        <v>46038</v>
      </c>
      <c r="E73" s="47">
        <v>530.61</v>
      </c>
      <c r="F73" s="47">
        <v>636.73199999999997</v>
      </c>
      <c r="G73" s="48" t="s">
        <v>60</v>
      </c>
      <c r="H73" s="63"/>
      <c r="I73" s="63"/>
      <c r="J73" s="63"/>
    </row>
    <row r="74" spans="1:10" ht="24" x14ac:dyDescent="0.3">
      <c r="A74" s="63"/>
      <c r="B74" s="44" t="s">
        <v>26</v>
      </c>
      <c r="C74" s="45">
        <v>337</v>
      </c>
      <c r="D74" s="46">
        <v>46048</v>
      </c>
      <c r="E74" s="47">
        <v>620.78</v>
      </c>
      <c r="F74" s="47">
        <v>744.93599999999992</v>
      </c>
      <c r="G74" s="48" t="s">
        <v>60</v>
      </c>
      <c r="H74" s="63"/>
      <c r="I74" s="63"/>
      <c r="J74" s="63"/>
    </row>
    <row r="75" spans="1:10" ht="24" x14ac:dyDescent="0.3">
      <c r="A75" s="63"/>
      <c r="B75" s="44" t="s">
        <v>26</v>
      </c>
      <c r="C75" s="45">
        <v>338</v>
      </c>
      <c r="D75" s="46">
        <v>46050</v>
      </c>
      <c r="E75" s="47">
        <v>4924.6499999999996</v>
      </c>
      <c r="F75" s="47">
        <v>5909.579999999999</v>
      </c>
      <c r="G75" s="48" t="s">
        <v>60</v>
      </c>
      <c r="H75" s="63"/>
      <c r="I75" s="63"/>
      <c r="J75" s="63"/>
    </row>
    <row r="76" spans="1:10" ht="24" x14ac:dyDescent="0.3">
      <c r="A76" s="63"/>
      <c r="B76" s="44" t="s">
        <v>26</v>
      </c>
      <c r="C76" s="45">
        <v>340</v>
      </c>
      <c r="D76" s="46">
        <v>46050</v>
      </c>
      <c r="E76" s="47">
        <v>966.14</v>
      </c>
      <c r="F76" s="47">
        <v>1159.3679999999999</v>
      </c>
      <c r="G76" s="48" t="s">
        <v>60</v>
      </c>
      <c r="H76" s="63"/>
      <c r="I76" s="63"/>
      <c r="J76" s="63"/>
    </row>
    <row r="77" spans="1:10" ht="24" x14ac:dyDescent="0.3">
      <c r="A77" s="63"/>
      <c r="B77" s="44" t="s">
        <v>39</v>
      </c>
      <c r="C77" s="45">
        <v>351</v>
      </c>
      <c r="D77" s="46">
        <v>46050</v>
      </c>
      <c r="E77" s="47">
        <v>183.29</v>
      </c>
      <c r="F77" s="47">
        <v>219.94799999999998</v>
      </c>
      <c r="G77" s="48" t="s">
        <v>60</v>
      </c>
      <c r="H77" s="63"/>
      <c r="I77" s="63"/>
      <c r="J77" s="63"/>
    </row>
    <row r="78" spans="1:10" ht="24" x14ac:dyDescent="0.3">
      <c r="A78" s="63"/>
      <c r="B78" s="44" t="s">
        <v>26</v>
      </c>
      <c r="C78" s="45">
        <v>299</v>
      </c>
      <c r="D78" s="46">
        <v>46037</v>
      </c>
      <c r="E78" s="47">
        <v>888.68</v>
      </c>
      <c r="F78" s="47">
        <v>1066.4159999999999</v>
      </c>
      <c r="G78" s="48" t="s">
        <v>60</v>
      </c>
      <c r="H78" s="63"/>
      <c r="I78" s="63"/>
      <c r="J78" s="63"/>
    </row>
    <row r="79" spans="1:10" ht="24" x14ac:dyDescent="0.3">
      <c r="A79" s="63"/>
      <c r="B79" s="44" t="s">
        <v>29</v>
      </c>
      <c r="C79" s="45">
        <v>333</v>
      </c>
      <c r="D79" s="46">
        <v>46065</v>
      </c>
      <c r="E79" s="47">
        <v>484.26</v>
      </c>
      <c r="F79" s="47">
        <v>581.11199999999997</v>
      </c>
      <c r="G79" s="48" t="s">
        <v>61</v>
      </c>
      <c r="H79" s="63"/>
      <c r="I79" s="63"/>
      <c r="J79" s="63"/>
    </row>
    <row r="80" spans="1:10" ht="24" x14ac:dyDescent="0.3">
      <c r="A80" s="63"/>
      <c r="B80" s="44" t="s">
        <v>45</v>
      </c>
      <c r="C80" s="45">
        <v>343</v>
      </c>
      <c r="D80" s="46">
        <v>46056</v>
      </c>
      <c r="E80" s="47">
        <v>775.01</v>
      </c>
      <c r="F80" s="47">
        <v>930.01199999999994</v>
      </c>
      <c r="G80" s="48" t="s">
        <v>60</v>
      </c>
      <c r="H80" s="63"/>
      <c r="I80" s="63"/>
      <c r="J80" s="63"/>
    </row>
    <row r="81" spans="1:10" ht="24" x14ac:dyDescent="0.3">
      <c r="A81" s="63"/>
      <c r="B81" s="44" t="s">
        <v>34</v>
      </c>
      <c r="C81" s="45">
        <v>346</v>
      </c>
      <c r="D81" s="46">
        <v>46079</v>
      </c>
      <c r="E81" s="47">
        <v>373.5</v>
      </c>
      <c r="F81" s="47">
        <v>448.2</v>
      </c>
      <c r="G81" s="48" t="s">
        <v>61</v>
      </c>
      <c r="H81" s="63"/>
      <c r="I81" s="63"/>
      <c r="J81" s="63"/>
    </row>
    <row r="82" spans="1:10" ht="24" x14ac:dyDescent="0.3">
      <c r="A82" s="63"/>
      <c r="B82" s="44" t="s">
        <v>35</v>
      </c>
      <c r="C82" s="45">
        <v>347</v>
      </c>
      <c r="D82" s="46">
        <v>46055</v>
      </c>
      <c r="E82" s="47">
        <v>709.56</v>
      </c>
      <c r="F82" s="47">
        <v>851.47199999999987</v>
      </c>
      <c r="G82" s="48" t="s">
        <v>60</v>
      </c>
      <c r="H82" s="63"/>
      <c r="I82" s="63"/>
      <c r="J82" s="63"/>
    </row>
    <row r="83" spans="1:10" ht="24" x14ac:dyDescent="0.3">
      <c r="A83" s="63"/>
      <c r="B83" s="44" t="s">
        <v>26</v>
      </c>
      <c r="C83" s="45">
        <v>352</v>
      </c>
      <c r="D83" s="46">
        <v>46065</v>
      </c>
      <c r="E83" s="47">
        <v>297.51</v>
      </c>
      <c r="F83" s="47">
        <v>357.012</v>
      </c>
      <c r="G83" s="48" t="s">
        <v>61</v>
      </c>
      <c r="H83" s="63"/>
      <c r="I83" s="63"/>
      <c r="J83" s="63"/>
    </row>
    <row r="84" spans="1:10" ht="24" x14ac:dyDescent="0.3">
      <c r="A84" s="63"/>
      <c r="B84" s="44" t="s">
        <v>26</v>
      </c>
      <c r="C84" s="45">
        <v>353</v>
      </c>
      <c r="D84" s="46">
        <v>46065</v>
      </c>
      <c r="E84" s="47">
        <v>1484.88</v>
      </c>
      <c r="F84" s="47">
        <v>1781.856</v>
      </c>
      <c r="G84" s="48" t="s">
        <v>60</v>
      </c>
      <c r="H84" s="63"/>
      <c r="I84" s="63"/>
      <c r="J84" s="63"/>
    </row>
    <row r="85" spans="1:10" ht="24" x14ac:dyDescent="0.3">
      <c r="A85" s="63"/>
      <c r="B85" s="44" t="s">
        <v>46</v>
      </c>
      <c r="C85" s="45">
        <v>354</v>
      </c>
      <c r="D85" s="46">
        <v>46057</v>
      </c>
      <c r="E85" s="47">
        <v>989.19</v>
      </c>
      <c r="F85" s="47">
        <v>1187.028</v>
      </c>
      <c r="G85" s="48" t="s">
        <v>60</v>
      </c>
      <c r="H85" s="63"/>
      <c r="I85" s="63"/>
      <c r="J85" s="63"/>
    </row>
    <row r="86" spans="1:10" ht="24" x14ac:dyDescent="0.3">
      <c r="A86" s="63"/>
      <c r="B86" s="44" t="s">
        <v>26</v>
      </c>
      <c r="C86" s="45">
        <v>259</v>
      </c>
      <c r="D86" s="46">
        <v>46029</v>
      </c>
      <c r="E86" s="47">
        <v>755.28</v>
      </c>
      <c r="F86" s="47">
        <v>906.3359999999999</v>
      </c>
      <c r="G86" s="48" t="s">
        <v>60</v>
      </c>
      <c r="H86" s="63"/>
      <c r="I86" s="63"/>
      <c r="J86" s="63"/>
    </row>
    <row r="87" spans="1:10" ht="24" x14ac:dyDescent="0.3">
      <c r="A87" s="63"/>
      <c r="B87" s="52" t="s">
        <v>26</v>
      </c>
      <c r="C87" s="53">
        <v>154</v>
      </c>
      <c r="D87" s="54">
        <v>45944</v>
      </c>
      <c r="E87" s="47">
        <v>484.3</v>
      </c>
      <c r="F87" s="47">
        <v>581.16</v>
      </c>
      <c r="G87" s="48" t="s">
        <v>60</v>
      </c>
      <c r="H87" s="63"/>
      <c r="I87" s="63"/>
      <c r="J87" s="63"/>
    </row>
    <row r="88" spans="1:10" x14ac:dyDescent="0.3">
      <c r="A88" s="64" t="s">
        <v>68</v>
      </c>
      <c r="B88" s="70"/>
      <c r="C88" s="70"/>
      <c r="D88" s="70"/>
      <c r="E88" s="65">
        <f>SUM(E4:E87)</f>
        <v>191637.34000000003</v>
      </c>
      <c r="F88" s="65">
        <f>SUM(F4:F87)</f>
        <v>229964.80799999993</v>
      </c>
      <c r="G88" s="70"/>
      <c r="H88" s="63"/>
      <c r="I88" s="63"/>
      <c r="J88" s="63"/>
    </row>
    <row r="89" spans="1:10" x14ac:dyDescent="0.3">
      <c r="A89" s="63"/>
      <c r="B89" s="63"/>
      <c r="C89" s="63"/>
      <c r="D89" s="63"/>
      <c r="E89" s="63"/>
      <c r="F89" s="63"/>
      <c r="G89" s="63"/>
      <c r="H89" s="63"/>
      <c r="I89" s="63"/>
      <c r="J89" s="63"/>
    </row>
    <row r="90" spans="1:10" x14ac:dyDescent="0.3">
      <c r="A90" s="63"/>
      <c r="B90" s="63"/>
      <c r="C90" s="63"/>
      <c r="D90" s="63"/>
      <c r="E90" s="63"/>
      <c r="F90" s="63"/>
      <c r="G90" s="63"/>
      <c r="H90" s="63"/>
      <c r="I90" s="63"/>
      <c r="J90" s="63"/>
    </row>
    <row r="91" spans="1:10" x14ac:dyDescent="0.3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spans="1:10" x14ac:dyDescent="0.3">
      <c r="A92" s="63"/>
      <c r="B92" s="63"/>
      <c r="C92" s="63"/>
      <c r="D92" s="63"/>
      <c r="E92" s="63"/>
      <c r="F92" s="63"/>
      <c r="G92" s="63"/>
      <c r="H92" s="63"/>
      <c r="I92" s="63"/>
      <c r="J92" s="63"/>
    </row>
    <row r="93" spans="1:10" x14ac:dyDescent="0.3">
      <c r="A93" s="63"/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">
      <c r="A95" s="63"/>
      <c r="B95" s="63"/>
      <c r="C95" s="63"/>
      <c r="D95" s="63"/>
      <c r="E95" s="63"/>
      <c r="F95" s="63"/>
      <c r="G95" s="63"/>
      <c r="H95" s="63"/>
      <c r="I95" s="63"/>
      <c r="J95" s="63"/>
    </row>
    <row r="96" spans="1:10" x14ac:dyDescent="0.3">
      <c r="A96" s="63"/>
      <c r="B96" s="63"/>
      <c r="C96" s="63"/>
      <c r="D96" s="63"/>
      <c r="E96" s="63"/>
      <c r="F96" s="63"/>
      <c r="G96" s="63"/>
      <c r="H96" s="63"/>
      <c r="I96" s="63"/>
      <c r="J96" s="63"/>
    </row>
  </sheetData>
  <autoFilter ref="B3:G88" xr:uid="{0E11E741-BBD8-4550-BCCB-882E26DBBCC4}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C2809-BC0E-4E08-8A1E-8A880725D13E}">
  <dimension ref="A1:J58"/>
  <sheetViews>
    <sheetView workbookViewId="0">
      <selection activeCell="K52" sqref="K52"/>
    </sheetView>
  </sheetViews>
  <sheetFormatPr baseColWidth="10" defaultRowHeight="14.4" x14ac:dyDescent="0.3"/>
  <cols>
    <col min="5" max="5" width="13.6640625" customWidth="1"/>
  </cols>
  <sheetData>
    <row r="1" spans="1:9" ht="18" x14ac:dyDescent="0.3">
      <c r="A1" s="104" t="s">
        <v>71</v>
      </c>
      <c r="B1" s="104"/>
      <c r="C1" s="104"/>
    </row>
    <row r="2" spans="1:9" ht="18" x14ac:dyDescent="0.3">
      <c r="A2" s="97"/>
      <c r="B2" s="97"/>
      <c r="C2" s="97"/>
    </row>
    <row r="3" spans="1:9" x14ac:dyDescent="0.3">
      <c r="B3" s="106" t="s">
        <v>146</v>
      </c>
      <c r="C3" s="106"/>
      <c r="D3" s="106"/>
      <c r="E3" s="106"/>
      <c r="F3" s="106"/>
      <c r="G3" s="106"/>
      <c r="H3" s="106"/>
      <c r="I3" s="106"/>
    </row>
    <row r="4" spans="1:9" ht="36" x14ac:dyDescent="0.3">
      <c r="B4" s="93" t="s">
        <v>19</v>
      </c>
      <c r="C4" s="94" t="s">
        <v>20</v>
      </c>
      <c r="D4" s="94" t="s">
        <v>21</v>
      </c>
      <c r="E4" s="94" t="s">
        <v>84</v>
      </c>
      <c r="F4" s="95" t="s">
        <v>22</v>
      </c>
      <c r="G4" s="95" t="s">
        <v>143</v>
      </c>
      <c r="H4" s="94" t="s">
        <v>23</v>
      </c>
      <c r="I4" s="96" t="s">
        <v>144</v>
      </c>
    </row>
    <row r="5" spans="1:9" ht="36" x14ac:dyDescent="0.3">
      <c r="B5" s="49" t="s">
        <v>29</v>
      </c>
      <c r="C5" s="50">
        <v>312</v>
      </c>
      <c r="D5" s="51">
        <v>46008</v>
      </c>
      <c r="E5" s="72" t="s">
        <v>85</v>
      </c>
      <c r="F5" s="47">
        <v>1135.03</v>
      </c>
      <c r="G5" s="47">
        <v>1362.0359999999998</v>
      </c>
      <c r="H5" s="73" t="s">
        <v>86</v>
      </c>
      <c r="I5" s="74">
        <v>46069</v>
      </c>
    </row>
    <row r="6" spans="1:9" ht="36" x14ac:dyDescent="0.3">
      <c r="B6" s="49" t="s">
        <v>25</v>
      </c>
      <c r="C6" s="50">
        <v>150</v>
      </c>
      <c r="D6" s="51">
        <v>46006</v>
      </c>
      <c r="E6" s="72" t="s">
        <v>87</v>
      </c>
      <c r="F6" s="47">
        <v>1326.85</v>
      </c>
      <c r="G6" s="47">
        <v>1592.2199999999998</v>
      </c>
      <c r="H6" s="73" t="s">
        <v>86</v>
      </c>
      <c r="I6" s="74">
        <v>46069</v>
      </c>
    </row>
    <row r="7" spans="1:9" ht="36" x14ac:dyDescent="0.3">
      <c r="B7" s="49" t="s">
        <v>26</v>
      </c>
      <c r="C7" s="50">
        <v>319</v>
      </c>
      <c r="D7" s="51">
        <v>46007</v>
      </c>
      <c r="E7" s="72" t="s">
        <v>88</v>
      </c>
      <c r="F7" s="47">
        <v>1082.2</v>
      </c>
      <c r="G7" s="47">
        <v>1298.6400000000001</v>
      </c>
      <c r="H7" s="73" t="s">
        <v>86</v>
      </c>
      <c r="I7" s="74">
        <v>46069</v>
      </c>
    </row>
    <row r="8" spans="1:9" ht="36" x14ac:dyDescent="0.3">
      <c r="B8" s="49" t="s">
        <v>39</v>
      </c>
      <c r="C8" s="50">
        <v>318</v>
      </c>
      <c r="D8" s="51">
        <v>46007</v>
      </c>
      <c r="E8" s="72" t="s">
        <v>89</v>
      </c>
      <c r="F8" s="47">
        <v>1023.16</v>
      </c>
      <c r="G8" s="47">
        <v>1227.7919999999999</v>
      </c>
      <c r="H8" s="73" t="s">
        <v>86</v>
      </c>
      <c r="I8" s="74">
        <v>46069</v>
      </c>
    </row>
    <row r="9" spans="1:9" ht="36" x14ac:dyDescent="0.3">
      <c r="B9" s="49" t="s">
        <v>90</v>
      </c>
      <c r="C9" s="50">
        <v>306</v>
      </c>
      <c r="D9" s="51">
        <v>46002</v>
      </c>
      <c r="E9" s="72" t="s">
        <v>91</v>
      </c>
      <c r="F9" s="47">
        <v>2415.25</v>
      </c>
      <c r="G9" s="47">
        <v>2898.2999999999997</v>
      </c>
      <c r="H9" s="73" t="s">
        <v>86</v>
      </c>
      <c r="I9" s="74">
        <v>46069</v>
      </c>
    </row>
    <row r="10" spans="1:9" ht="36" x14ac:dyDescent="0.3">
      <c r="B10" s="49" t="s">
        <v>26</v>
      </c>
      <c r="C10" s="50">
        <v>281</v>
      </c>
      <c r="D10" s="51">
        <v>45994</v>
      </c>
      <c r="E10" s="72" t="s">
        <v>92</v>
      </c>
      <c r="F10" s="47">
        <v>1109.4100000000001</v>
      </c>
      <c r="G10" s="47">
        <v>1331.2920000000001</v>
      </c>
      <c r="H10" s="73" t="s">
        <v>86</v>
      </c>
      <c r="I10" s="74">
        <v>46069</v>
      </c>
    </row>
    <row r="11" spans="1:9" ht="36" x14ac:dyDescent="0.3">
      <c r="B11" s="49" t="s">
        <v>29</v>
      </c>
      <c r="C11" s="50">
        <v>279</v>
      </c>
      <c r="D11" s="51">
        <v>45994</v>
      </c>
      <c r="E11" s="72" t="s">
        <v>93</v>
      </c>
      <c r="F11" s="47">
        <v>1622.53</v>
      </c>
      <c r="G11" s="47">
        <v>1947.0359999999998</v>
      </c>
      <c r="H11" s="73" t="s">
        <v>86</v>
      </c>
      <c r="I11" s="74">
        <v>46069</v>
      </c>
    </row>
    <row r="12" spans="1:9" ht="36" x14ac:dyDescent="0.3">
      <c r="B12" s="49" t="s">
        <v>24</v>
      </c>
      <c r="C12" s="50">
        <v>302</v>
      </c>
      <c r="D12" s="51">
        <v>45996</v>
      </c>
      <c r="E12" s="72" t="s">
        <v>94</v>
      </c>
      <c r="F12" s="47">
        <v>1051.33</v>
      </c>
      <c r="G12" s="47">
        <v>1261.5959999999998</v>
      </c>
      <c r="H12" s="73" t="s">
        <v>86</v>
      </c>
      <c r="I12" s="74">
        <v>46069</v>
      </c>
    </row>
    <row r="13" spans="1:9" ht="36" x14ac:dyDescent="0.3">
      <c r="B13" s="49" t="s">
        <v>26</v>
      </c>
      <c r="C13" s="50">
        <v>254</v>
      </c>
      <c r="D13" s="51">
        <v>45999</v>
      </c>
      <c r="E13" s="72" t="s">
        <v>95</v>
      </c>
      <c r="F13" s="47">
        <v>1238.97</v>
      </c>
      <c r="G13" s="47">
        <v>1486.7639999999999</v>
      </c>
      <c r="H13" s="73" t="s">
        <v>86</v>
      </c>
      <c r="I13" s="74">
        <v>46069</v>
      </c>
    </row>
    <row r="14" spans="1:9" ht="36" x14ac:dyDescent="0.3">
      <c r="B14" s="49" t="s">
        <v>24</v>
      </c>
      <c r="C14" s="50">
        <v>301</v>
      </c>
      <c r="D14" s="51">
        <v>45999</v>
      </c>
      <c r="E14" s="72" t="s">
        <v>96</v>
      </c>
      <c r="F14" s="47">
        <v>897.9</v>
      </c>
      <c r="G14" s="47">
        <v>1077.48</v>
      </c>
      <c r="H14" s="73" t="s">
        <v>86</v>
      </c>
      <c r="I14" s="74">
        <v>46069</v>
      </c>
    </row>
    <row r="15" spans="1:9" ht="36" x14ac:dyDescent="0.3">
      <c r="B15" s="49" t="s">
        <v>26</v>
      </c>
      <c r="C15" s="50">
        <v>253</v>
      </c>
      <c r="D15" s="51">
        <v>45999</v>
      </c>
      <c r="E15" s="72" t="s">
        <v>97</v>
      </c>
      <c r="F15" s="47">
        <v>1549.61</v>
      </c>
      <c r="G15" s="47">
        <v>1859.5319999999997</v>
      </c>
      <c r="H15" s="73" t="s">
        <v>86</v>
      </c>
      <c r="I15" s="74">
        <v>46069</v>
      </c>
    </row>
    <row r="16" spans="1:9" ht="36" x14ac:dyDescent="0.3">
      <c r="B16" s="49" t="s">
        <v>24</v>
      </c>
      <c r="C16" s="50">
        <v>295</v>
      </c>
      <c r="D16" s="51">
        <v>45999</v>
      </c>
      <c r="E16" s="72" t="s">
        <v>98</v>
      </c>
      <c r="F16" s="47">
        <v>1854.28</v>
      </c>
      <c r="G16" s="47">
        <v>2225.136</v>
      </c>
      <c r="H16" s="73" t="s">
        <v>86</v>
      </c>
      <c r="I16" s="74">
        <v>46069</v>
      </c>
    </row>
    <row r="17" spans="2:9" ht="36" x14ac:dyDescent="0.3">
      <c r="B17" s="49" t="s">
        <v>41</v>
      </c>
      <c r="C17" s="50">
        <v>290</v>
      </c>
      <c r="D17" s="51">
        <v>45999</v>
      </c>
      <c r="E17" s="72" t="s">
        <v>99</v>
      </c>
      <c r="F17" s="47">
        <v>853.89</v>
      </c>
      <c r="G17" s="47">
        <v>1024.6679999999999</v>
      </c>
      <c r="H17" s="73" t="s">
        <v>86</v>
      </c>
      <c r="I17" s="74">
        <v>46069</v>
      </c>
    </row>
    <row r="18" spans="2:9" ht="36" x14ac:dyDescent="0.3">
      <c r="B18" s="49" t="s">
        <v>24</v>
      </c>
      <c r="C18" s="50">
        <v>275</v>
      </c>
      <c r="D18" s="51">
        <v>46000</v>
      </c>
      <c r="E18" s="72" t="s">
        <v>100</v>
      </c>
      <c r="F18" s="47">
        <v>3583.61</v>
      </c>
      <c r="G18" s="47">
        <v>4300.3320000000003</v>
      </c>
      <c r="H18" s="73" t="s">
        <v>86</v>
      </c>
      <c r="I18" s="74">
        <v>46069</v>
      </c>
    </row>
    <row r="19" spans="2:9" ht="36" x14ac:dyDescent="0.3">
      <c r="B19" s="49" t="s">
        <v>30</v>
      </c>
      <c r="C19" s="50">
        <v>294</v>
      </c>
      <c r="D19" s="51">
        <v>46000</v>
      </c>
      <c r="E19" s="72" t="s">
        <v>101</v>
      </c>
      <c r="F19" s="47">
        <v>2242</v>
      </c>
      <c r="G19" s="47">
        <v>2690.4</v>
      </c>
      <c r="H19" s="73" t="s">
        <v>86</v>
      </c>
      <c r="I19" s="74">
        <v>46069</v>
      </c>
    </row>
    <row r="20" spans="2:9" ht="36" x14ac:dyDescent="0.3">
      <c r="B20" s="49" t="s">
        <v>30</v>
      </c>
      <c r="C20" s="50">
        <v>293</v>
      </c>
      <c r="D20" s="51">
        <v>46001</v>
      </c>
      <c r="E20" s="72" t="s">
        <v>102</v>
      </c>
      <c r="F20" s="47">
        <v>1797.07</v>
      </c>
      <c r="G20" s="47">
        <v>2156.4839999999999</v>
      </c>
      <c r="H20" s="73" t="s">
        <v>86</v>
      </c>
      <c r="I20" s="74">
        <v>46069</v>
      </c>
    </row>
    <row r="21" spans="2:9" ht="36" x14ac:dyDescent="0.3">
      <c r="B21" s="49" t="s">
        <v>46</v>
      </c>
      <c r="C21" s="50">
        <v>304</v>
      </c>
      <c r="D21" s="51">
        <v>46003</v>
      </c>
      <c r="E21" s="72" t="s">
        <v>103</v>
      </c>
      <c r="F21" s="47">
        <v>793.92</v>
      </c>
      <c r="G21" s="47">
        <v>952.70399999999995</v>
      </c>
      <c r="H21" s="73" t="s">
        <v>86</v>
      </c>
      <c r="I21" s="74">
        <v>46069</v>
      </c>
    </row>
    <row r="22" spans="2:9" ht="36" x14ac:dyDescent="0.3">
      <c r="B22" s="49" t="s">
        <v>41</v>
      </c>
      <c r="C22" s="50">
        <v>305</v>
      </c>
      <c r="D22" s="51">
        <v>46003</v>
      </c>
      <c r="E22" s="72" t="s">
        <v>103</v>
      </c>
      <c r="F22" s="47">
        <v>1499.36</v>
      </c>
      <c r="G22" s="47">
        <v>1799.2319999999997</v>
      </c>
      <c r="H22" s="73" t="s">
        <v>86</v>
      </c>
      <c r="I22" s="74">
        <v>46069</v>
      </c>
    </row>
    <row r="23" spans="2:9" ht="36" x14ac:dyDescent="0.3">
      <c r="B23" s="49" t="s">
        <v>29</v>
      </c>
      <c r="C23" s="50">
        <v>308</v>
      </c>
      <c r="D23" s="51">
        <v>45999</v>
      </c>
      <c r="E23" s="72" t="s">
        <v>104</v>
      </c>
      <c r="F23" s="47">
        <v>524.91</v>
      </c>
      <c r="G23" s="47">
        <v>629.89199999999994</v>
      </c>
      <c r="H23" s="73" t="s">
        <v>86</v>
      </c>
      <c r="I23" s="74">
        <v>46069</v>
      </c>
    </row>
    <row r="24" spans="2:9" ht="36" x14ac:dyDescent="0.3">
      <c r="B24" s="49" t="s">
        <v>29</v>
      </c>
      <c r="C24" s="50">
        <v>309</v>
      </c>
      <c r="D24" s="51">
        <v>45999</v>
      </c>
      <c r="E24" s="72" t="s">
        <v>105</v>
      </c>
      <c r="F24" s="47">
        <v>472.86</v>
      </c>
      <c r="G24" s="47">
        <v>567.43200000000002</v>
      </c>
      <c r="H24" s="73" t="s">
        <v>86</v>
      </c>
      <c r="I24" s="74">
        <v>46069</v>
      </c>
    </row>
    <row r="25" spans="2:9" ht="36" x14ac:dyDescent="0.3">
      <c r="B25" s="49" t="s">
        <v>29</v>
      </c>
      <c r="C25" s="50">
        <v>310</v>
      </c>
      <c r="D25" s="51">
        <v>45999</v>
      </c>
      <c r="E25" s="72" t="s">
        <v>106</v>
      </c>
      <c r="F25" s="47">
        <v>505.45</v>
      </c>
      <c r="G25" s="47">
        <v>606.54</v>
      </c>
      <c r="H25" s="73" t="s">
        <v>86</v>
      </c>
      <c r="I25" s="74">
        <v>46069</v>
      </c>
    </row>
    <row r="26" spans="2:9" ht="36" x14ac:dyDescent="0.3">
      <c r="B26" s="49" t="s">
        <v>32</v>
      </c>
      <c r="C26" s="50">
        <v>296</v>
      </c>
      <c r="D26" s="51">
        <v>46007</v>
      </c>
      <c r="E26" s="72" t="s">
        <v>107</v>
      </c>
      <c r="F26" s="47">
        <v>3479.97</v>
      </c>
      <c r="G26" s="47">
        <v>4175.9639999999999</v>
      </c>
      <c r="H26" s="73" t="s">
        <v>86</v>
      </c>
      <c r="I26" s="74">
        <v>46069</v>
      </c>
    </row>
    <row r="27" spans="2:9" ht="60" x14ac:dyDescent="0.3">
      <c r="B27" s="49" t="s">
        <v>24</v>
      </c>
      <c r="C27" s="50">
        <v>260</v>
      </c>
      <c r="D27" s="51">
        <v>45995</v>
      </c>
      <c r="E27" s="72" t="s">
        <v>108</v>
      </c>
      <c r="F27" s="47">
        <v>1731.64</v>
      </c>
      <c r="G27" s="47">
        <v>2077.9679999999998</v>
      </c>
      <c r="H27" s="73" t="s">
        <v>109</v>
      </c>
      <c r="I27" s="74">
        <v>46069</v>
      </c>
    </row>
    <row r="28" spans="2:9" ht="36" x14ac:dyDescent="0.3">
      <c r="B28" s="49" t="s">
        <v>29</v>
      </c>
      <c r="C28" s="50">
        <v>307</v>
      </c>
      <c r="D28" s="51">
        <v>46002</v>
      </c>
      <c r="E28" s="72" t="s">
        <v>110</v>
      </c>
      <c r="F28" s="47">
        <v>1128.28</v>
      </c>
      <c r="G28" s="47">
        <v>1353.9359999999999</v>
      </c>
      <c r="H28" s="73" t="s">
        <v>86</v>
      </c>
      <c r="I28" s="74">
        <v>46069</v>
      </c>
    </row>
    <row r="29" spans="2:9" ht="36" x14ac:dyDescent="0.3">
      <c r="B29" s="49" t="s">
        <v>33</v>
      </c>
      <c r="C29" s="50">
        <v>288</v>
      </c>
      <c r="D29" s="51">
        <v>46006</v>
      </c>
      <c r="E29" s="72" t="s">
        <v>111</v>
      </c>
      <c r="F29" s="47">
        <v>906.04</v>
      </c>
      <c r="G29" s="47">
        <v>1087.2479999999998</v>
      </c>
      <c r="H29" s="73" t="s">
        <v>86</v>
      </c>
      <c r="I29" s="74">
        <v>46069</v>
      </c>
    </row>
    <row r="30" spans="2:9" ht="36" x14ac:dyDescent="0.3">
      <c r="B30" s="49" t="s">
        <v>30</v>
      </c>
      <c r="C30" s="50">
        <v>321</v>
      </c>
      <c r="D30" s="51">
        <v>46009</v>
      </c>
      <c r="E30" s="72" t="s">
        <v>112</v>
      </c>
      <c r="F30" s="47">
        <v>1111.29</v>
      </c>
      <c r="G30" s="47">
        <v>1333.548</v>
      </c>
      <c r="H30" s="73" t="s">
        <v>86</v>
      </c>
      <c r="I30" s="74">
        <v>46069</v>
      </c>
    </row>
    <row r="31" spans="2:9" ht="36" x14ac:dyDescent="0.3">
      <c r="B31" s="49" t="s">
        <v>29</v>
      </c>
      <c r="C31" s="50">
        <v>313</v>
      </c>
      <c r="D31" s="51">
        <v>46007</v>
      </c>
      <c r="E31" s="72" t="s">
        <v>113</v>
      </c>
      <c r="F31" s="47">
        <v>903.83</v>
      </c>
      <c r="G31" s="47">
        <v>1084.596</v>
      </c>
      <c r="H31" s="73" t="s">
        <v>86</v>
      </c>
      <c r="I31" s="74">
        <v>46069</v>
      </c>
    </row>
    <row r="32" spans="2:9" ht="36" x14ac:dyDescent="0.3">
      <c r="B32" s="49" t="s">
        <v>29</v>
      </c>
      <c r="C32" s="50">
        <v>311</v>
      </c>
      <c r="D32" s="51">
        <v>46007</v>
      </c>
      <c r="E32" s="72" t="s">
        <v>114</v>
      </c>
      <c r="F32" s="47">
        <v>597.36</v>
      </c>
      <c r="G32" s="47">
        <v>716.83199999999999</v>
      </c>
      <c r="H32" s="73" t="s">
        <v>86</v>
      </c>
      <c r="I32" s="74">
        <v>46069</v>
      </c>
    </row>
    <row r="33" spans="1:10" ht="36" x14ac:dyDescent="0.3">
      <c r="B33" s="49" t="s">
        <v>24</v>
      </c>
      <c r="C33" s="75">
        <v>159</v>
      </c>
      <c r="D33" s="51">
        <v>45937</v>
      </c>
      <c r="E33" s="60" t="s">
        <v>115</v>
      </c>
      <c r="F33" s="47">
        <v>716.39</v>
      </c>
      <c r="G33" s="47">
        <v>859.66800000000001</v>
      </c>
      <c r="H33" s="73" t="s">
        <v>86</v>
      </c>
      <c r="I33" s="74">
        <v>46054</v>
      </c>
    </row>
    <row r="34" spans="1:10" ht="36" x14ac:dyDescent="0.3">
      <c r="B34" s="49" t="s">
        <v>41</v>
      </c>
      <c r="C34" s="75">
        <v>59</v>
      </c>
      <c r="D34" s="51">
        <v>45876</v>
      </c>
      <c r="E34" s="60" t="s">
        <v>116</v>
      </c>
      <c r="F34" s="47">
        <v>1218.5999999999999</v>
      </c>
      <c r="G34" s="47">
        <v>1462.32</v>
      </c>
      <c r="H34" s="73" t="s">
        <v>86</v>
      </c>
      <c r="I34" s="74">
        <v>46054</v>
      </c>
    </row>
    <row r="35" spans="1:10" ht="36" x14ac:dyDescent="0.3">
      <c r="B35" s="49" t="s">
        <v>26</v>
      </c>
      <c r="C35" s="75">
        <v>123</v>
      </c>
      <c r="D35" s="51">
        <v>45981</v>
      </c>
      <c r="E35" s="60" t="s">
        <v>117</v>
      </c>
      <c r="F35" s="47">
        <v>1562.88</v>
      </c>
      <c r="G35" s="47">
        <v>1875.4560000000001</v>
      </c>
      <c r="H35" s="73" t="s">
        <v>86</v>
      </c>
      <c r="I35" s="74">
        <v>46054</v>
      </c>
    </row>
    <row r="36" spans="1:10" ht="36" x14ac:dyDescent="0.3">
      <c r="B36" s="49" t="s">
        <v>29</v>
      </c>
      <c r="C36" s="75">
        <v>66</v>
      </c>
      <c r="D36" s="51">
        <v>45874</v>
      </c>
      <c r="E36" s="60" t="s">
        <v>118</v>
      </c>
      <c r="F36" s="47">
        <v>914.4</v>
      </c>
      <c r="G36" s="47">
        <v>1097.28</v>
      </c>
      <c r="H36" s="73" t="s">
        <v>86</v>
      </c>
      <c r="I36" s="74">
        <v>46054</v>
      </c>
    </row>
    <row r="37" spans="1:10" ht="36" x14ac:dyDescent="0.3">
      <c r="B37" s="49" t="s">
        <v>24</v>
      </c>
      <c r="C37" s="75">
        <v>203</v>
      </c>
      <c r="D37" s="51">
        <v>45992</v>
      </c>
      <c r="E37" s="60" t="s">
        <v>119</v>
      </c>
      <c r="F37" s="76">
        <v>710.89</v>
      </c>
      <c r="G37" s="47">
        <v>853.06799999999998</v>
      </c>
      <c r="H37" s="73" t="s">
        <v>86</v>
      </c>
      <c r="I37" s="74">
        <v>46054</v>
      </c>
    </row>
    <row r="38" spans="1:10" ht="36" x14ac:dyDescent="0.3">
      <c r="B38" s="49" t="s">
        <v>24</v>
      </c>
      <c r="C38" s="75">
        <v>260</v>
      </c>
      <c r="D38" s="51">
        <v>45995</v>
      </c>
      <c r="E38" s="60" t="s">
        <v>120</v>
      </c>
      <c r="F38" s="76">
        <v>4392</v>
      </c>
      <c r="G38" s="47">
        <v>5270.4</v>
      </c>
      <c r="H38" s="73" t="s">
        <v>86</v>
      </c>
      <c r="I38" s="74">
        <v>46054</v>
      </c>
    </row>
    <row r="39" spans="1:10" ht="36" x14ac:dyDescent="0.3">
      <c r="B39" s="49" t="s">
        <v>26</v>
      </c>
      <c r="C39" s="75">
        <v>249</v>
      </c>
      <c r="D39" s="51">
        <v>45992</v>
      </c>
      <c r="E39" s="60" t="s">
        <v>121</v>
      </c>
      <c r="F39" s="76">
        <v>533.66999999999996</v>
      </c>
      <c r="G39" s="47">
        <v>640.40399999999988</v>
      </c>
      <c r="H39" s="73" t="s">
        <v>86</v>
      </c>
      <c r="I39" s="74">
        <v>46054</v>
      </c>
    </row>
    <row r="40" spans="1:10" ht="36" x14ac:dyDescent="0.3">
      <c r="B40" s="49" t="s">
        <v>26</v>
      </c>
      <c r="C40" s="75">
        <v>280</v>
      </c>
      <c r="D40" s="51">
        <v>45989</v>
      </c>
      <c r="E40" s="60" t="s">
        <v>122</v>
      </c>
      <c r="F40" s="76">
        <v>1179.1400000000001</v>
      </c>
      <c r="G40" s="47">
        <v>1414.9680000000001</v>
      </c>
      <c r="H40" s="73" t="s">
        <v>86</v>
      </c>
      <c r="I40" s="74">
        <v>46054</v>
      </c>
    </row>
    <row r="41" spans="1:10" ht="36" x14ac:dyDescent="0.3">
      <c r="B41" s="49" t="s">
        <v>43</v>
      </c>
      <c r="C41" s="75">
        <v>177</v>
      </c>
      <c r="D41" s="51">
        <v>45918</v>
      </c>
      <c r="E41" s="60" t="s">
        <v>123</v>
      </c>
      <c r="F41" s="76">
        <v>8185.94</v>
      </c>
      <c r="G41" s="47">
        <v>9823.1279999999988</v>
      </c>
      <c r="H41" s="73" t="s">
        <v>86</v>
      </c>
      <c r="I41" s="74">
        <v>46054</v>
      </c>
    </row>
    <row r="42" spans="1:10" ht="36" x14ac:dyDescent="0.3">
      <c r="B42" s="49" t="s">
        <v>124</v>
      </c>
      <c r="C42" s="75">
        <v>36</v>
      </c>
      <c r="D42" s="51">
        <v>45861</v>
      </c>
      <c r="E42" s="60" t="s">
        <v>125</v>
      </c>
      <c r="F42" s="76">
        <v>1737.41</v>
      </c>
      <c r="G42" s="47">
        <v>2084.8919999999998</v>
      </c>
      <c r="H42" s="73" t="s">
        <v>86</v>
      </c>
      <c r="I42" s="74">
        <v>46054</v>
      </c>
    </row>
    <row r="43" spans="1:10" ht="36" x14ac:dyDescent="0.3">
      <c r="B43" s="49" t="s">
        <v>41</v>
      </c>
      <c r="C43" s="75">
        <v>65</v>
      </c>
      <c r="D43" s="51">
        <v>45869</v>
      </c>
      <c r="E43" s="60" t="s">
        <v>126</v>
      </c>
      <c r="F43" s="76">
        <v>803.05</v>
      </c>
      <c r="G43" s="47">
        <v>963.65999999999985</v>
      </c>
      <c r="H43" s="73" t="s">
        <v>86</v>
      </c>
      <c r="I43" s="74">
        <v>46054</v>
      </c>
    </row>
    <row r="44" spans="1:10" ht="36" x14ac:dyDescent="0.3">
      <c r="B44" s="49" t="s">
        <v>26</v>
      </c>
      <c r="C44" s="75">
        <v>256</v>
      </c>
      <c r="D44" s="51">
        <v>45981</v>
      </c>
      <c r="E44" s="60" t="s">
        <v>127</v>
      </c>
      <c r="F44" s="76">
        <v>1263.07</v>
      </c>
      <c r="G44" s="47">
        <v>1515.684</v>
      </c>
      <c r="H44" s="73" t="s">
        <v>86</v>
      </c>
      <c r="I44" s="74">
        <v>46054</v>
      </c>
    </row>
    <row r="45" spans="1:10" ht="36" x14ac:dyDescent="0.3">
      <c r="A45" s="63"/>
      <c r="B45" s="49" t="s">
        <v>24</v>
      </c>
      <c r="C45" s="75">
        <v>211</v>
      </c>
      <c r="D45" s="51">
        <v>45951</v>
      </c>
      <c r="E45" s="60" t="s">
        <v>128</v>
      </c>
      <c r="F45" s="76">
        <v>670.04</v>
      </c>
      <c r="G45" s="47">
        <v>804.04799999999989</v>
      </c>
      <c r="H45" s="73" t="s">
        <v>86</v>
      </c>
      <c r="I45" s="74">
        <v>46054</v>
      </c>
      <c r="J45" s="63"/>
    </row>
    <row r="46" spans="1:10" ht="36" x14ac:dyDescent="0.3">
      <c r="A46" s="63"/>
      <c r="B46" s="84" t="s">
        <v>26</v>
      </c>
      <c r="C46" s="85">
        <v>243</v>
      </c>
      <c r="D46" s="86">
        <v>45980</v>
      </c>
      <c r="E46" s="87" t="s">
        <v>129</v>
      </c>
      <c r="F46" s="82">
        <v>1683.1</v>
      </c>
      <c r="G46" s="88">
        <v>2019.7199999999998</v>
      </c>
      <c r="H46" s="89" t="s">
        <v>86</v>
      </c>
      <c r="I46" s="90">
        <v>46054</v>
      </c>
      <c r="J46" s="63"/>
    </row>
    <row r="47" spans="1:10" x14ac:dyDescent="0.3">
      <c r="A47" s="64" t="s">
        <v>68</v>
      </c>
      <c r="B47" s="70"/>
      <c r="C47" s="70"/>
      <c r="D47" s="70"/>
      <c r="E47" s="70"/>
      <c r="F47" s="65">
        <f>SUM(F5:F46)</f>
        <v>64008.580000000009</v>
      </c>
      <c r="G47" s="65">
        <f>SUM(G5:G46)</f>
        <v>76810.296000000002</v>
      </c>
      <c r="H47" s="70"/>
      <c r="I47" s="70"/>
      <c r="J47" s="63"/>
    </row>
    <row r="48" spans="1:10" x14ac:dyDescent="0.3">
      <c r="A48" s="63"/>
      <c r="B48" s="63"/>
      <c r="C48" s="63"/>
      <c r="D48" s="63"/>
      <c r="E48" s="63"/>
      <c r="F48" s="63"/>
      <c r="G48" s="63"/>
      <c r="H48" s="63"/>
      <c r="I48" s="63"/>
      <c r="J48" s="63"/>
    </row>
    <row r="49" spans="1:10" x14ac:dyDescent="0.3">
      <c r="A49" s="63"/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3">
      <c r="J50" s="63"/>
    </row>
    <row r="51" spans="1:10" x14ac:dyDescent="0.3">
      <c r="B51" s="106" t="s">
        <v>145</v>
      </c>
      <c r="C51" s="106"/>
      <c r="D51" s="106"/>
      <c r="E51" s="106"/>
      <c r="F51" s="106"/>
      <c r="G51" s="106"/>
      <c r="H51" s="106"/>
    </row>
    <row r="52" spans="1:10" ht="48" x14ac:dyDescent="0.3">
      <c r="B52" s="93" t="s">
        <v>130</v>
      </c>
      <c r="C52" s="94" t="s">
        <v>131</v>
      </c>
      <c r="D52" s="94" t="s">
        <v>132</v>
      </c>
      <c r="E52" s="94" t="s">
        <v>84</v>
      </c>
      <c r="F52" s="95" t="s">
        <v>22</v>
      </c>
      <c r="G52" s="95" t="s">
        <v>69</v>
      </c>
      <c r="H52" s="96" t="s">
        <v>133</v>
      </c>
    </row>
    <row r="53" spans="1:10" ht="36" x14ac:dyDescent="0.3">
      <c r="B53" s="77">
        <v>45931</v>
      </c>
      <c r="C53" s="78" t="s">
        <v>134</v>
      </c>
      <c r="D53" s="78" t="s">
        <v>135</v>
      </c>
      <c r="E53" s="78" t="s">
        <v>136</v>
      </c>
      <c r="F53" s="76">
        <v>22249.94</v>
      </c>
      <c r="G53" s="76">
        <v>26699.927999999996</v>
      </c>
      <c r="H53" s="79" t="s">
        <v>137</v>
      </c>
    </row>
    <row r="54" spans="1:10" ht="36" x14ac:dyDescent="0.3">
      <c r="B54" s="77">
        <v>45931</v>
      </c>
      <c r="C54" s="78" t="s">
        <v>134</v>
      </c>
      <c r="D54" s="78" t="s">
        <v>135</v>
      </c>
      <c r="E54" s="78" t="s">
        <v>138</v>
      </c>
      <c r="F54" s="76">
        <v>82202.78</v>
      </c>
      <c r="G54" s="76">
        <v>98643.335999999996</v>
      </c>
      <c r="H54" s="79" t="s">
        <v>137</v>
      </c>
    </row>
    <row r="55" spans="1:10" ht="36" x14ac:dyDescent="0.3">
      <c r="B55" s="77">
        <v>45962</v>
      </c>
      <c r="C55" s="78" t="s">
        <v>134</v>
      </c>
      <c r="D55" s="78" t="s">
        <v>135</v>
      </c>
      <c r="E55" s="78" t="s">
        <v>139</v>
      </c>
      <c r="F55" s="76">
        <v>60734.95</v>
      </c>
      <c r="G55" s="76">
        <v>72881.939999999988</v>
      </c>
      <c r="H55" s="79" t="s">
        <v>137</v>
      </c>
    </row>
    <row r="56" spans="1:10" ht="36" x14ac:dyDescent="0.3">
      <c r="A56" s="91"/>
      <c r="B56" s="77">
        <v>45992</v>
      </c>
      <c r="C56" s="78" t="s">
        <v>140</v>
      </c>
      <c r="D56" s="78" t="s">
        <v>135</v>
      </c>
      <c r="E56" s="78" t="s">
        <v>141</v>
      </c>
      <c r="F56" s="76">
        <v>24994.42</v>
      </c>
      <c r="G56" s="76">
        <v>29993.303999999996</v>
      </c>
      <c r="H56" s="79" t="s">
        <v>137</v>
      </c>
      <c r="I56" s="91"/>
    </row>
    <row r="57" spans="1:10" ht="36" x14ac:dyDescent="0.3">
      <c r="A57" s="91"/>
      <c r="B57" s="80">
        <v>45992</v>
      </c>
      <c r="C57" s="81" t="s">
        <v>134</v>
      </c>
      <c r="D57" s="81" t="s">
        <v>135</v>
      </c>
      <c r="E57" s="81" t="s">
        <v>142</v>
      </c>
      <c r="F57" s="82">
        <v>65790.16</v>
      </c>
      <c r="G57" s="82">
        <v>78948.191999999995</v>
      </c>
      <c r="H57" s="83" t="s">
        <v>137</v>
      </c>
      <c r="I57" s="91"/>
    </row>
    <row r="58" spans="1:10" x14ac:dyDescent="0.3">
      <c r="A58" s="64" t="s">
        <v>68</v>
      </c>
      <c r="B58" s="92"/>
      <c r="C58" s="92"/>
      <c r="D58" s="92"/>
      <c r="E58" s="92"/>
      <c r="F58" s="65">
        <f>SUM(F53:F57)</f>
        <v>255972.24999999997</v>
      </c>
      <c r="G58" s="65">
        <f>SUM(G53:G57)</f>
        <v>307166.69999999995</v>
      </c>
      <c r="H58" s="92"/>
      <c r="I58" s="91"/>
    </row>
  </sheetData>
  <mergeCells count="3">
    <mergeCell ref="A1:C1"/>
    <mergeCell ref="B51:H51"/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SUIVI FINANCIER SIGIDURS 06-05</vt:lpstr>
      <vt:lpstr>DEVIS EN ATT INSTRUCTIONS</vt:lpstr>
      <vt:lpstr>FACTURES EN ATT DEPOT CHORUS</vt:lpstr>
      <vt:lpstr>FACTURES MANDATEES 2026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2026-05-06T11:05:02Z</dcterms:modified>
</cp:coreProperties>
</file>